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DF4C9250-00CC-48A2-AE0A-E421AD5CCF97}" xr6:coauthVersionLast="46" xr6:coauthVersionMax="46" xr10:uidLastSave="{00000000-0000-0000-0000-000000000000}"/>
  <bookViews>
    <workbookView xWindow="-120" yWindow="-120" windowWidth="29040" windowHeight="15720" activeTab="1" xr2:uid="{00000000-000D-0000-FFFF-FFFF00000000}"/>
  </bookViews>
  <sheets>
    <sheet name="титул" sheetId="11" r:id="rId1"/>
    <sheet name="р 1" sheetId="1" r:id="rId2"/>
    <sheet name="р 2" sheetId="2" r:id="rId3"/>
    <sheet name="т 1(211)" sheetId="3" r:id="rId4"/>
    <sheet name="т 3(221)" sheetId="4" r:id="rId5"/>
    <sheet name="т 5(223)" sheetId="5" r:id="rId6"/>
    <sheet name="т 7(225)" sheetId="6" r:id="rId7"/>
    <sheet name="т 8(226)" sheetId="7" r:id="rId8"/>
    <sheet name="т 9(290)" sheetId="8" r:id="rId9"/>
    <sheet name="т 10(310)" sheetId="9" r:id="rId10"/>
    <sheet name="т 11(340)" sheetId="10" r:id="rId11"/>
  </sheets>
  <calcPr calcId="191029"/>
</workbook>
</file>

<file path=xl/calcChain.xml><?xml version="1.0" encoding="utf-8"?>
<calcChain xmlns="http://schemas.openxmlformats.org/spreadsheetml/2006/main">
  <c r="G16" i="1" l="1"/>
  <c r="E16" i="1"/>
  <c r="G17" i="1"/>
  <c r="F17" i="1"/>
  <c r="F16" i="1" s="1"/>
  <c r="E17" i="1"/>
  <c r="G84" i="1"/>
  <c r="F84" i="1"/>
  <c r="E84" i="1"/>
  <c r="E16" i="10"/>
  <c r="G47" i="10"/>
  <c r="G46" i="10"/>
  <c r="G45" i="10" s="1"/>
  <c r="B45" i="10"/>
  <c r="G44" i="10"/>
  <c r="G43" i="10"/>
  <c r="B42" i="10"/>
  <c r="G42" i="10" s="1"/>
  <c r="G48" i="10" s="1"/>
  <c r="G31" i="10"/>
  <c r="G30" i="10"/>
  <c r="B29" i="10"/>
  <c r="G28" i="10"/>
  <c r="G27" i="10"/>
  <c r="B26" i="10"/>
  <c r="G26" i="10" s="1"/>
  <c r="G15" i="10"/>
  <c r="E14" i="10"/>
  <c r="G14" i="10" s="1"/>
  <c r="B11" i="10"/>
  <c r="B8" i="10"/>
  <c r="G10" i="10"/>
  <c r="G12" i="10"/>
  <c r="G9" i="10"/>
  <c r="B46" i="8"/>
  <c r="B45" i="8" s="1"/>
  <c r="C45" i="8"/>
  <c r="B44" i="8"/>
  <c r="B43" i="8" s="1"/>
  <c r="B42" i="8" s="1"/>
  <c r="C43" i="8"/>
  <c r="C42" i="8" s="1"/>
  <c r="B30" i="8"/>
  <c r="B29" i="8" s="1"/>
  <c r="C29" i="8"/>
  <c r="B28" i="8"/>
  <c r="B27" i="8" s="1"/>
  <c r="B26" i="8" s="1"/>
  <c r="C27" i="8"/>
  <c r="C26" i="8" s="1"/>
  <c r="B14" i="8"/>
  <c r="B12" i="8"/>
  <c r="B11" i="8" s="1"/>
  <c r="C11" i="8"/>
  <c r="F13" i="8"/>
  <c r="F8" i="8" s="1"/>
  <c r="B10" i="8"/>
  <c r="B9" i="8" s="1"/>
  <c r="C9" i="8"/>
  <c r="C8" i="8" s="1"/>
  <c r="G29" i="10" l="1"/>
  <c r="G32" i="10" s="1"/>
  <c r="B48" i="10"/>
  <c r="B32" i="10"/>
  <c r="B16" i="10"/>
  <c r="G8" i="10"/>
  <c r="G13" i="10"/>
  <c r="G11" i="10" s="1"/>
  <c r="B13" i="8"/>
  <c r="B8" i="8" s="1"/>
  <c r="G16" i="10" l="1"/>
  <c r="D77" i="7" l="1"/>
  <c r="C77" i="7" s="1"/>
  <c r="D76" i="7"/>
  <c r="C76" i="7" s="1"/>
  <c r="D75" i="7"/>
  <c r="D74" i="7"/>
  <c r="D73" i="7"/>
  <c r="C73" i="7" s="1"/>
  <c r="D72" i="7"/>
  <c r="E71" i="7"/>
  <c r="D69" i="7"/>
  <c r="C69" i="7" s="1"/>
  <c r="D68" i="7"/>
  <c r="C68" i="7" s="1"/>
  <c r="D67" i="7"/>
  <c r="D66" i="7"/>
  <c r="D65" i="7"/>
  <c r="C65" i="7" s="1"/>
  <c r="D64" i="7"/>
  <c r="D63" i="7" s="1"/>
  <c r="E63" i="7"/>
  <c r="D51" i="7"/>
  <c r="C51" i="7" s="1"/>
  <c r="D50" i="7"/>
  <c r="C50" i="7" s="1"/>
  <c r="D49" i="7"/>
  <c r="D48" i="7"/>
  <c r="D47" i="7"/>
  <c r="C47" i="7" s="1"/>
  <c r="D46" i="7"/>
  <c r="E45" i="7"/>
  <c r="D43" i="7"/>
  <c r="C43" i="7" s="1"/>
  <c r="D42" i="7"/>
  <c r="C42" i="7" s="1"/>
  <c r="D41" i="7"/>
  <c r="D40" i="7"/>
  <c r="D39" i="7"/>
  <c r="C39" i="7" s="1"/>
  <c r="D38" i="7"/>
  <c r="E37" i="7"/>
  <c r="D25" i="7"/>
  <c r="C25" i="7" s="1"/>
  <c r="D24" i="7"/>
  <c r="C24" i="7" s="1"/>
  <c r="D23" i="7"/>
  <c r="D22" i="7"/>
  <c r="D21" i="7"/>
  <c r="C21" i="7" s="1"/>
  <c r="D20" i="7"/>
  <c r="E19" i="7"/>
  <c r="D17" i="7"/>
  <c r="D13" i="7"/>
  <c r="C13" i="7" s="1"/>
  <c r="D11" i="7"/>
  <c r="D10" i="7"/>
  <c r="D9" i="7"/>
  <c r="C9" i="7" s="1"/>
  <c r="G115" i="6"/>
  <c r="G114" i="6"/>
  <c r="G113" i="6"/>
  <c r="G112" i="6"/>
  <c r="G111" i="6"/>
  <c r="G110" i="6"/>
  <c r="G109" i="6"/>
  <c r="G108" i="6"/>
  <c r="G107" i="6"/>
  <c r="F107" i="6" s="1"/>
  <c r="G106" i="6"/>
  <c r="F106" i="6" s="1"/>
  <c r="G105" i="6"/>
  <c r="F105" i="6" s="1"/>
  <c r="G104" i="6"/>
  <c r="F104" i="6" s="1"/>
  <c r="H103" i="6"/>
  <c r="G103" i="6"/>
  <c r="G101" i="6"/>
  <c r="G100" i="6"/>
  <c r="G99" i="6"/>
  <c r="G98" i="6"/>
  <c r="G97" i="6"/>
  <c r="G96" i="6"/>
  <c r="G95" i="6"/>
  <c r="G94" i="6"/>
  <c r="G93" i="6"/>
  <c r="F93" i="6" s="1"/>
  <c r="G92" i="6"/>
  <c r="F92" i="6"/>
  <c r="G91" i="6"/>
  <c r="F91" i="6" s="1"/>
  <c r="G90" i="6"/>
  <c r="F90" i="6"/>
  <c r="H89" i="6"/>
  <c r="H116" i="6" s="1"/>
  <c r="G75" i="6"/>
  <c r="G74" i="6"/>
  <c r="G73" i="6"/>
  <c r="G72" i="6"/>
  <c r="G71" i="6"/>
  <c r="G70" i="6"/>
  <c r="G69" i="6"/>
  <c r="G68" i="6"/>
  <c r="G67" i="6"/>
  <c r="F67" i="6" s="1"/>
  <c r="G66" i="6"/>
  <c r="F66" i="6" s="1"/>
  <c r="G65" i="6"/>
  <c r="F65" i="6" s="1"/>
  <c r="G64" i="6"/>
  <c r="F64" i="6" s="1"/>
  <c r="H63" i="6"/>
  <c r="G61" i="6"/>
  <c r="G60" i="6"/>
  <c r="G59" i="6"/>
  <c r="G58" i="6"/>
  <c r="G57" i="6"/>
  <c r="G56" i="6"/>
  <c r="G55" i="6"/>
  <c r="G54" i="6"/>
  <c r="G53" i="6"/>
  <c r="F53" i="6" s="1"/>
  <c r="G52" i="6"/>
  <c r="F52" i="6" s="1"/>
  <c r="G51" i="6"/>
  <c r="F51" i="6" s="1"/>
  <c r="G50" i="6"/>
  <c r="F50" i="6" s="1"/>
  <c r="H49" i="6"/>
  <c r="G34" i="6"/>
  <c r="G33" i="6"/>
  <c r="G32" i="6"/>
  <c r="G31" i="6"/>
  <c r="G30" i="6"/>
  <c r="G29" i="6"/>
  <c r="G28" i="6"/>
  <c r="G27" i="6"/>
  <c r="G26" i="6"/>
  <c r="F26" i="6" s="1"/>
  <c r="G25" i="6"/>
  <c r="F25" i="6" s="1"/>
  <c r="G24" i="6"/>
  <c r="F24" i="6" s="1"/>
  <c r="G23" i="6"/>
  <c r="H22" i="6"/>
  <c r="H8" i="6"/>
  <c r="G20" i="6"/>
  <c r="G19" i="6"/>
  <c r="G18" i="6"/>
  <c r="G17" i="6"/>
  <c r="G16" i="6"/>
  <c r="G15" i="6"/>
  <c r="G14" i="6"/>
  <c r="G13" i="6"/>
  <c r="G12" i="6"/>
  <c r="F12" i="6" s="1"/>
  <c r="G11" i="6"/>
  <c r="F11" i="6" s="1"/>
  <c r="G10" i="6"/>
  <c r="F10" i="6" s="1"/>
  <c r="G9" i="6"/>
  <c r="F85" i="5"/>
  <c r="F84" i="5"/>
  <c r="F83" i="5"/>
  <c r="G82" i="5"/>
  <c r="G81" i="5" s="1"/>
  <c r="F80" i="5"/>
  <c r="F79" i="5"/>
  <c r="F78" i="5" s="1"/>
  <c r="G78" i="5"/>
  <c r="G76" i="5"/>
  <c r="F75" i="5"/>
  <c r="F73" i="5" s="1"/>
  <c r="G74" i="5"/>
  <c r="F71" i="5"/>
  <c r="F70" i="5"/>
  <c r="G69" i="5"/>
  <c r="F55" i="5"/>
  <c r="F54" i="5"/>
  <c r="F53" i="5"/>
  <c r="F52" i="5" s="1"/>
  <c r="F51" i="5" s="1"/>
  <c r="G52" i="5"/>
  <c r="G51" i="5" s="1"/>
  <c r="F50" i="5"/>
  <c r="F49" i="5"/>
  <c r="F48" i="5" s="1"/>
  <c r="G48" i="5"/>
  <c r="G46" i="5"/>
  <c r="F45" i="5"/>
  <c r="F43" i="5" s="1"/>
  <c r="G44" i="5"/>
  <c r="F41" i="5"/>
  <c r="F40" i="5"/>
  <c r="G39" i="5"/>
  <c r="F24" i="5"/>
  <c r="F22" i="5"/>
  <c r="G21" i="5"/>
  <c r="G20" i="5" s="1"/>
  <c r="F23" i="5"/>
  <c r="F19" i="5"/>
  <c r="F18" i="5"/>
  <c r="G17" i="5"/>
  <c r="F14" i="5"/>
  <c r="F10" i="5"/>
  <c r="G50" i="4"/>
  <c r="F50" i="4" s="1"/>
  <c r="G49" i="4"/>
  <c r="F49" i="4" s="1"/>
  <c r="H48" i="4"/>
  <c r="G47" i="4"/>
  <c r="F47" i="4" s="1"/>
  <c r="G46" i="4"/>
  <c r="G45" i="4" s="1"/>
  <c r="F46" i="4"/>
  <c r="H45" i="4"/>
  <c r="G13" i="4"/>
  <c r="F13" i="4" s="1"/>
  <c r="G12" i="4"/>
  <c r="H11" i="4"/>
  <c r="G10" i="4"/>
  <c r="F10" i="4" s="1"/>
  <c r="G9" i="4"/>
  <c r="F9" i="4" s="1"/>
  <c r="H8" i="4"/>
  <c r="G31" i="4"/>
  <c r="F31" i="4" s="1"/>
  <c r="G30" i="4"/>
  <c r="F30" i="4" s="1"/>
  <c r="G28" i="4"/>
  <c r="F28" i="4" s="1"/>
  <c r="G27" i="4"/>
  <c r="H26" i="4"/>
  <c r="H14" i="4" l="1"/>
  <c r="E78" i="7"/>
  <c r="D71" i="7"/>
  <c r="D78" i="7" s="1"/>
  <c r="E52" i="7"/>
  <c r="D37" i="7"/>
  <c r="D45" i="7"/>
  <c r="D19" i="7"/>
  <c r="G89" i="6"/>
  <c r="G116" i="6" s="1"/>
  <c r="H76" i="6"/>
  <c r="G63" i="6"/>
  <c r="H35" i="6"/>
  <c r="G49" i="6"/>
  <c r="G22" i="6"/>
  <c r="F23" i="6"/>
  <c r="G8" i="6"/>
  <c r="F9" i="6"/>
  <c r="F69" i="5"/>
  <c r="F87" i="5" s="1"/>
  <c r="F82" i="5"/>
  <c r="F81" i="5" s="1"/>
  <c r="F72" i="5"/>
  <c r="F86" i="5" s="1"/>
  <c r="G73" i="5"/>
  <c r="G72" i="5" s="1"/>
  <c r="G86" i="5" s="1"/>
  <c r="G88" i="5"/>
  <c r="G87" i="5"/>
  <c r="G57" i="5"/>
  <c r="F39" i="5"/>
  <c r="F57" i="5" s="1"/>
  <c r="F42" i="5"/>
  <c r="F56" i="5" s="1"/>
  <c r="G43" i="5"/>
  <c r="G42" i="5" s="1"/>
  <c r="G56" i="5" s="1"/>
  <c r="F21" i="5"/>
  <c r="F20" i="5" s="1"/>
  <c r="F17" i="5"/>
  <c r="G26" i="4"/>
  <c r="H51" i="4"/>
  <c r="G48" i="4"/>
  <c r="G51" i="4" s="1"/>
  <c r="G8" i="4"/>
  <c r="G14" i="4" s="1"/>
  <c r="G11" i="4"/>
  <c r="F27" i="4"/>
  <c r="F12" i="4"/>
  <c r="H29" i="4"/>
  <c r="H32" i="4" s="1"/>
  <c r="G29" i="4"/>
  <c r="G32" i="4" s="1"/>
  <c r="D52" i="7" l="1"/>
  <c r="G76" i="6"/>
  <c r="G35" i="6"/>
  <c r="F88" i="5"/>
  <c r="F58" i="5"/>
  <c r="G58" i="5"/>
  <c r="G121" i="3" l="1"/>
  <c r="F121" i="3"/>
  <c r="E121" i="3"/>
  <c r="D121" i="3"/>
  <c r="G120" i="3"/>
  <c r="F120" i="3"/>
  <c r="E120" i="3"/>
  <c r="D120" i="3"/>
  <c r="G119" i="3"/>
  <c r="F119" i="3"/>
  <c r="E119" i="3"/>
  <c r="B118" i="3"/>
  <c r="B117" i="3"/>
  <c r="B115" i="3"/>
  <c r="B116" i="3" s="1"/>
  <c r="B110" i="3" s="1"/>
  <c r="D114" i="3"/>
  <c r="D112" i="3"/>
  <c r="D111" i="3"/>
  <c r="D110" i="3" s="1"/>
  <c r="D116" i="3" s="1"/>
  <c r="B108" i="3"/>
  <c r="B105" i="3"/>
  <c r="D104" i="3"/>
  <c r="D103" i="3"/>
  <c r="D102" i="3"/>
  <c r="D101" i="3" s="1"/>
  <c r="D100" i="3" s="1"/>
  <c r="D99" i="3"/>
  <c r="D98" i="3" s="1"/>
  <c r="D97" i="3"/>
  <c r="D96" i="3"/>
  <c r="B79" i="3"/>
  <c r="B78" i="3"/>
  <c r="B76" i="3"/>
  <c r="B77" i="3" s="1"/>
  <c r="B71" i="3" s="1"/>
  <c r="D75" i="3"/>
  <c r="D71" i="3" s="1"/>
  <c r="D77" i="3" s="1"/>
  <c r="D73" i="3"/>
  <c r="D72" i="3"/>
  <c r="B69" i="3"/>
  <c r="B66" i="3"/>
  <c r="D65" i="3"/>
  <c r="D64" i="3"/>
  <c r="D63" i="3"/>
  <c r="D62" i="3" s="1"/>
  <c r="D61" i="3" s="1"/>
  <c r="D60" i="3"/>
  <c r="D59" i="3" s="1"/>
  <c r="D58" i="3"/>
  <c r="D57" i="3"/>
  <c r="B18" i="3"/>
  <c r="D17" i="3"/>
  <c r="D20" i="3"/>
  <c r="D27" i="3"/>
  <c r="D25" i="3"/>
  <c r="D24" i="3"/>
  <c r="G68" i="1"/>
  <c r="F68" i="1"/>
  <c r="G90" i="1"/>
  <c r="F90" i="1"/>
  <c r="E90" i="1"/>
  <c r="E71" i="1"/>
  <c r="D95" i="3" l="1"/>
  <c r="D106" i="3" s="1"/>
  <c r="D119" i="3" s="1"/>
  <c r="B106" i="3"/>
  <c r="B95" i="3" s="1"/>
  <c r="D23" i="3"/>
  <c r="D56" i="3"/>
  <c r="D67" i="3" s="1"/>
  <c r="B67" i="3" s="1"/>
  <c r="B56" i="3" s="1"/>
  <c r="E68" i="1" l="1"/>
  <c r="E66" i="1" s="1"/>
  <c r="D12" i="7"/>
  <c r="C12" i="7" s="1"/>
  <c r="E7" i="7"/>
  <c r="E26" i="7" s="1"/>
  <c r="D8" i="7"/>
  <c r="F9" i="5"/>
  <c r="F8" i="5" s="1"/>
  <c r="F26" i="5" s="1"/>
  <c r="G43" i="3"/>
  <c r="G33" i="3"/>
  <c r="G39" i="3" s="1"/>
  <c r="G42" i="3" s="1"/>
  <c r="D33" i="3"/>
  <c r="B33" i="3" l="1"/>
  <c r="D15" i="7" l="1"/>
  <c r="D81" i="3" l="1"/>
  <c r="D44" i="3"/>
  <c r="D43" i="3"/>
  <c r="B31" i="3"/>
  <c r="B30" i="3"/>
  <c r="B28" i="3"/>
  <c r="D29" i="3"/>
  <c r="G82" i="3" l="1"/>
  <c r="F82" i="3"/>
  <c r="E82" i="3"/>
  <c r="D82" i="3"/>
  <c r="G81" i="3"/>
  <c r="F81" i="3"/>
  <c r="E81" i="3"/>
  <c r="E80" i="3"/>
  <c r="F80" i="3"/>
  <c r="G80" i="3"/>
  <c r="G11" i="2"/>
  <c r="F11" i="2"/>
  <c r="F16" i="2"/>
  <c r="D7" i="7" l="1"/>
  <c r="D80" i="3" l="1"/>
  <c r="F79" i="1" l="1"/>
  <c r="G66" i="1"/>
  <c r="F66" i="1"/>
  <c r="G54" i="1"/>
  <c r="G52" i="1" s="1"/>
  <c r="F54" i="1"/>
  <c r="F52" i="1" s="1"/>
  <c r="E54" i="1"/>
  <c r="E52" i="1" s="1"/>
  <c r="G46" i="1"/>
  <c r="F46" i="1"/>
  <c r="E46" i="1"/>
  <c r="G42" i="1"/>
  <c r="F42" i="1"/>
  <c r="E42" i="1"/>
  <c r="G29" i="1"/>
  <c r="F29" i="1"/>
  <c r="E29" i="1"/>
  <c r="G20" i="1"/>
  <c r="G15" i="1" s="1"/>
  <c r="G14" i="1" s="1"/>
  <c r="F20" i="1"/>
  <c r="F15" i="1" s="1"/>
  <c r="F14" i="1" s="1"/>
  <c r="E20" i="1"/>
  <c r="E15" i="1" s="1"/>
  <c r="G79" i="1" l="1"/>
  <c r="G8" i="1"/>
  <c r="F8" i="1"/>
  <c r="E14" i="1"/>
  <c r="E8" i="1"/>
  <c r="G40" i="1"/>
  <c r="G39" i="1" s="1"/>
  <c r="E40" i="1"/>
  <c r="E39" i="1" s="1"/>
  <c r="F40" i="1"/>
  <c r="F39" i="1" s="1"/>
  <c r="G38" i="1" l="1"/>
  <c r="F38" i="1"/>
  <c r="F44" i="3" l="1"/>
  <c r="F43" i="3"/>
  <c r="F42" i="3"/>
  <c r="E21" i="2" l="1"/>
  <c r="C17" i="7" l="1"/>
  <c r="H16" i="7"/>
  <c r="H26" i="7" s="1"/>
  <c r="D16" i="7" l="1"/>
  <c r="G16" i="2" l="1"/>
  <c r="G10" i="2" s="1"/>
  <c r="G5" i="2" s="1"/>
  <c r="F10" i="2"/>
  <c r="F5" i="2" s="1"/>
  <c r="F30" i="2" l="1"/>
  <c r="F31" i="2" s="1"/>
  <c r="F33" i="2" s="1"/>
  <c r="G30" i="2"/>
  <c r="G34" i="2" s="1"/>
  <c r="G31" i="2" s="1"/>
  <c r="D14" i="7"/>
  <c r="D26" i="7" s="1"/>
  <c r="D15" i="3"/>
  <c r="D14" i="3" s="1"/>
  <c r="D12" i="3"/>
  <c r="D11" i="3" s="1"/>
  <c r="D10" i="3"/>
  <c r="D9" i="3" l="1"/>
  <c r="B29" i="3" l="1"/>
  <c r="B23" i="3" s="1"/>
  <c r="G44" i="3" l="1"/>
  <c r="E44" i="3" l="1"/>
  <c r="B21" i="3"/>
  <c r="E16" i="2"/>
  <c r="E11" i="2"/>
  <c r="E10" i="2" l="1"/>
  <c r="E5" i="2" s="1"/>
  <c r="C15" i="7"/>
  <c r="E32" i="2" l="1"/>
  <c r="E31" i="2" s="1"/>
  <c r="E30" i="2" s="1"/>
  <c r="G13" i="5"/>
  <c r="G15" i="5"/>
  <c r="E43" i="3" l="1"/>
  <c r="E42" i="3" l="1"/>
  <c r="I14" i="7" l="1"/>
  <c r="I26" i="7" s="1"/>
  <c r="D16" i="3" l="1"/>
  <c r="D13" i="3" s="1"/>
  <c r="D8" i="3" s="1"/>
  <c r="D19" i="3" l="1"/>
  <c r="D42" i="3" s="1"/>
  <c r="B19" i="3" l="1"/>
  <c r="B8" i="3" s="1"/>
  <c r="G8" i="5" l="1"/>
  <c r="G26" i="5" s="1"/>
  <c r="F12" i="5"/>
  <c r="G12" i="5" l="1"/>
  <c r="G11" i="5" s="1"/>
  <c r="F11" i="5"/>
  <c r="G27" i="5" l="1"/>
  <c r="G25" i="5"/>
  <c r="F27" i="5"/>
  <c r="F25" i="5"/>
  <c r="E79" i="1" l="1"/>
  <c r="E38" i="1" s="1"/>
  <c r="I102" i="1" s="1"/>
</calcChain>
</file>

<file path=xl/sharedStrings.xml><?xml version="1.0" encoding="utf-8"?>
<sst xmlns="http://schemas.openxmlformats.org/spreadsheetml/2006/main" count="1043" uniqueCount="298">
  <si>
    <t>Наименование показателя</t>
  </si>
  <si>
    <t>Код строки</t>
  </si>
  <si>
    <t>Код по бюджетной классификации Российской Федерации, код целевой субсидии &lt;3&gt;</t>
  </si>
  <si>
    <t>Аналитический код &lt;4&gt;</t>
  </si>
  <si>
    <t>Остаток средств на начало текущего финансового года &lt;5&gt;</t>
  </si>
  <si>
    <t>x</t>
  </si>
  <si>
    <t>Остаток средств на конец текущего финансового года &lt;5&gt;</t>
  </si>
  <si>
    <t>Доходы, всего:</t>
  </si>
  <si>
    <t>в том числе:</t>
  </si>
  <si>
    <t>доходы от собственности, всего</t>
  </si>
  <si>
    <t>доходы в виде арендной платы</t>
  </si>
  <si>
    <t>доходы в виде платы за сервитут</t>
  </si>
  <si>
    <t>доходы от оказания услуг, выполнение работ, компенсации затрат учреждений, всего</t>
  </si>
  <si>
    <t>субсидии на финансовое обеспечение выполнения муниципального задания за счет средств бюджета публично-правового образования, создавшего учреждение</t>
  </si>
  <si>
    <t>доходы от оказания услуг (выполнение работ) в рамках установленного муниципального задания</t>
  </si>
  <si>
    <t>доходы от оказания услуг (выполнение работ) сверх установленного муниципального задания</t>
  </si>
  <si>
    <t>доходов от иной приносящей доход деятельности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</si>
  <si>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</si>
  <si>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</si>
  <si>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пожертвования</t>
  </si>
  <si>
    <t>гранты</t>
  </si>
  <si>
    <t>прочие доходы, всего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</si>
  <si>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</si>
  <si>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</si>
  <si>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</si>
  <si>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прочие поступления, всего &lt;6&gt;</t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</si>
  <si>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</si>
  <si>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</si>
  <si>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</si>
  <si>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</si>
  <si>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оплата труда</t>
  </si>
  <si>
    <t>Социальные пособия и компенсации персоналу в денежной форме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</si>
  <si>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</si>
  <si>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</si>
  <si>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</si>
  <si>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</si>
  <si>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</si>
  <si>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</si>
  <si>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</si>
  <si>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</si>
  <si>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</si>
  <si>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социальное обеспечение детей-сирот и детей, оставшихся без попечения родителей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</si>
  <si>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</si>
  <si>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</si>
  <si>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</si>
  <si>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</si>
  <si>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</si>
  <si>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</si>
  <si>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</si>
  <si>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</si>
  <si>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 &lt;7&gt;</t>
  </si>
  <si>
    <t>закупку научно-исследовательских и опытно-конструкторских работ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</si>
  <si>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</si>
  <si>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</si>
  <si>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</si>
  <si>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капитальные вложения в объекты муниципальной собственности, всего</t>
  </si>
  <si>
    <t>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</si>
  <si>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муниципальными учреждениями</t>
  </si>
  <si>
    <t>Выплаты, уменьшающие доход, всего &lt;8&gt;</t>
  </si>
  <si>
    <t>налог на прибыль &lt;8&gt;</t>
  </si>
  <si>
    <t>налог на добавленную стоимость &lt;8&gt;</t>
  </si>
  <si>
    <t>прочие налоги, уменьшающие доход &lt;8&gt;</t>
  </si>
  <si>
    <t>Прочие выплаты, всего &lt;9&gt;</t>
  </si>
  <si>
    <t>возврат в бюджет средств субсидии</t>
  </si>
  <si>
    <t>Раздел 1. Поступления и выплаты</t>
  </si>
  <si>
    <t>Номер строки</t>
  </si>
  <si>
    <t>Коды строк</t>
  </si>
  <si>
    <t>Год начала закупки</t>
  </si>
  <si>
    <t>Сумма</t>
  </si>
  <si>
    <t>1.</t>
  </si>
  <si>
    <t>Выплаты на закупку товаров, работ, услуг, всего &lt;11&gt;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</si>
  <si>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</si>
  <si>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</si>
  <si>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</si>
  <si>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</si>
  <si>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муниципального задания</t>
  </si>
  <si>
    <t>1.4.1.1.</t>
  </si>
  <si>
    <t>в соответствии с Федеральным законом от 5 апреля 2013 года №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</si>
  <si>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</si>
  <si>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</si>
  <si>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</si>
  <si>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</si>
  <si>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</si>
  <si>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</si>
  <si>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за счет субсидий, предоставляемых на осуществление капитальных вложений &lt;15&gt;</t>
  </si>
  <si>
    <t>1.4.4.</t>
  </si>
  <si>
    <t>за счет прочих источников финансового обеспечения</t>
  </si>
  <si>
    <t>1.4.4.1.</t>
  </si>
  <si>
    <t>1.4.4.2.</t>
  </si>
  <si>
    <t>в соответствии с Федеральным законом от 18 июля 2011 года № 223-ФЗ</t>
  </si>
  <si>
    <t>2.</t>
  </si>
  <si>
    <t>в том числе по году начала закупки:</t>
  </si>
  <si>
    <t>2020 год</t>
  </si>
  <si>
    <t>2021 год</t>
  </si>
  <si>
    <t>2022 год</t>
  </si>
  <si>
    <t>3.</t>
  </si>
  <si>
    <t>Итого по договорам, планируемым к заключению в соответствующем финансовом году в соответствии с Федеральным законом от 18 июля 2011 года № 223-ФЗ, по соответствующему году закупки</t>
  </si>
  <si>
    <t xml:space="preserve">Раздел 2. Сведения по выплатам
на закупки товаров, работ, услуг &lt;10&gt;
</t>
  </si>
  <si>
    <t>1.4.1.</t>
  </si>
  <si>
    <t>Вид выплат</t>
  </si>
  <si>
    <t>Сумма за месяц</t>
  </si>
  <si>
    <t>Количество месяцев</t>
  </si>
  <si>
    <t>Сумма на год (рублей), в том числе:</t>
  </si>
  <si>
    <t>за счет субсидии на финансовое обеспечение выполнения муниципального задания</t>
  </si>
  <si>
    <t>за счет поступлений от оказания услуг на платной основе (за плату, частичную плату)</t>
  </si>
  <si>
    <t>от иной приносящей доход деятельности, грантов</t>
  </si>
  <si>
    <t>в рамках выполнения муниципального задания</t>
  </si>
  <si>
    <t>сверх установленного муниципального задания</t>
  </si>
  <si>
    <t>Фонд оплаты труда по должностным окладам всего:</t>
  </si>
  <si>
    <t>Компенсационные выплаты - всего</t>
  </si>
  <si>
    <t>в том числе по видам выплат:</t>
  </si>
  <si>
    <t>-уральский коэффициент</t>
  </si>
  <si>
    <t>-прочие выплаты</t>
  </si>
  <si>
    <t>Стимулирующие выплаты - всего</t>
  </si>
  <si>
    <t>Итого по КОСГУ 211 (строка 2110 приложения к Порядку)</t>
  </si>
  <si>
    <t>Таблица 1</t>
  </si>
  <si>
    <t xml:space="preserve">Расчеты (обоснования) к плану финансово-хозяйственной деятельности
муниципального учреждения
</t>
  </si>
  <si>
    <t>Наименование показателя (вид связи)</t>
  </si>
  <si>
    <t>Кредиторская (со знаком "+"), дебиторская (со знаком "-") задолженность (рублей на начало года)</t>
  </si>
  <si>
    <t>Единица измерения</t>
  </si>
  <si>
    <t>Количество</t>
  </si>
  <si>
    <t>Стоимость услуги в месяц (рублей)</t>
  </si>
  <si>
    <t>Всего</t>
  </si>
  <si>
    <t>Сумма (рублей), в том числе:</t>
  </si>
  <si>
    <t>в год</t>
  </si>
  <si>
    <t>7 = 2 + (5 x 6)</t>
  </si>
  <si>
    <t>услуг</t>
  </si>
  <si>
    <t>Таблица 3</t>
  </si>
  <si>
    <t>Наименование услуги</t>
  </si>
  <si>
    <t>Плановый объем потребления в натуральных единицах</t>
  </si>
  <si>
    <t>Тариф (руб.)</t>
  </si>
  <si>
    <t>6 = 2 + (4 x 5)</t>
  </si>
  <si>
    <t>Электрическая энергия</t>
  </si>
  <si>
    <t>Вывоз твердых коммунальных отходов</t>
  </si>
  <si>
    <t>Таблица 5</t>
  </si>
  <si>
    <t>всего</t>
  </si>
  <si>
    <t>Таблица 7</t>
  </si>
  <si>
    <t>Количество объектов</t>
  </si>
  <si>
    <t>Стоимость услуги</t>
  </si>
  <si>
    <t>за счет субсидии на иные цели, предоставленной из бюджета</t>
  </si>
  <si>
    <t>Таблица 8</t>
  </si>
  <si>
    <t>Наименование расходов</t>
  </si>
  <si>
    <t>Таблица 9</t>
  </si>
  <si>
    <t>Наименование основных средств</t>
  </si>
  <si>
    <t>Цена (рублей, копеек)</t>
  </si>
  <si>
    <t>за счет субсидии на осуществление капитальных вложений</t>
  </si>
  <si>
    <t>Таблица 10</t>
  </si>
  <si>
    <t>Наименование</t>
  </si>
  <si>
    <t>Расходы на приобретение материальных запасов</t>
  </si>
  <si>
    <t>от иной приносящей доход деятельности</t>
  </si>
  <si>
    <t>Сумма всего (рублей)</t>
  </si>
  <si>
    <t>ГСМ</t>
  </si>
  <si>
    <t xml:space="preserve">Таблица 11
РАСЧЕТ РАСХОДОВ НА ПРИОБРЕТЕНИЕ МАТЕРИАЛЬНЫХ ЗАПАСОВ
</t>
  </si>
  <si>
    <t>УТВЕРЖДАЮ:</t>
  </si>
  <si>
    <t>План</t>
  </si>
  <si>
    <t>Наименование муниципального учреждения</t>
  </si>
  <si>
    <t>Управление образования Администрации Артинского городского округа</t>
  </si>
  <si>
    <t>Наименование органа, осуществляющего функции
и полномочия учредителя</t>
  </si>
  <si>
    <t>Адрес фактического
местонахождения</t>
  </si>
  <si>
    <t>коды</t>
  </si>
  <si>
    <t>Дата</t>
  </si>
  <si>
    <t>по сводному реестру</t>
  </si>
  <si>
    <t>глава по БК</t>
  </si>
  <si>
    <t>ИНН</t>
  </si>
  <si>
    <t>КПП</t>
  </si>
  <si>
    <t>по ОКЕИ</t>
  </si>
  <si>
    <t>12</t>
  </si>
  <si>
    <t>Итого ФОТ</t>
  </si>
  <si>
    <t>вневедомственная охрана</t>
  </si>
  <si>
    <t>Итого по КОСГУ 213 (строка 2140 приложения к Порядку)</t>
  </si>
  <si>
    <t>Итого по КОСГУ 266 (строка 2111 приложения к Порядку)</t>
  </si>
  <si>
    <r>
      <t xml:space="preserve">по контрактам (договорам), заключенным до начала текущего финансового года без применения норм Федерального </t>
    </r>
    <r>
      <rPr>
        <sz val="8"/>
        <color rgb="FF0000FF"/>
        <rFont val="Times New Roman"/>
        <family val="1"/>
        <charset val="204"/>
      </rPr>
      <t>закона</t>
    </r>
    <r>
      <rPr>
        <sz val="8"/>
        <color theme="1"/>
        <rFont val="Times New Roman"/>
        <family val="1"/>
        <charset val="204"/>
      </rPr>
      <t xml:space="preserve"> от 5 апреля 2013 года № 44-ФЗ "О контрактной системе в сфере закупок товаров, работ, услуг для обеспечения государственных и муниципальных нужд" (далее - Федеральный закон от 5 апреля 2013 года № 44-ФЗ) и Федерального </t>
    </r>
    <r>
      <rPr>
        <sz val="8"/>
        <color rgb="FF0000FF"/>
        <rFont val="Times New Roman"/>
        <family val="1"/>
        <charset val="204"/>
      </rPr>
      <t>закона</t>
    </r>
    <r>
      <rPr>
        <sz val="8"/>
        <color theme="1"/>
        <rFont val="Times New Roman"/>
        <family val="1"/>
        <charset val="204"/>
      </rPr>
      <t xml:space="preserve"> от 18 июля 2011 года № 223-ФЗ "О закупках товаров, работ, услуг отдельными видами юридических лиц" (далее - Федеральный закон от 18 июля 2011 года № 223-ФЗ) </t>
    </r>
    <r>
      <rPr>
        <sz val="8"/>
        <color rgb="FF0000FF"/>
        <rFont val="Times New Roman"/>
        <family val="1"/>
        <charset val="204"/>
      </rPr>
      <t>&lt;12&gt;</t>
    </r>
  </si>
  <si>
    <r>
      <t xml:space="preserve">по контрактам (договорам), планируемым к заключению в соответствующем финансовом году без применения норм Федерального </t>
    </r>
    <r>
      <rPr>
        <sz val="8"/>
        <color rgb="FF0000FF"/>
        <rFont val="Times New Roman"/>
        <family val="1"/>
        <charset val="204"/>
      </rPr>
      <t>закона</t>
    </r>
    <r>
      <rPr>
        <sz val="8"/>
        <color theme="1"/>
        <rFont val="Times New Roman"/>
        <family val="1"/>
        <charset val="204"/>
      </rPr>
      <t xml:space="preserve"> от 5 апреля 2013 года № 44-ФЗ и Федерального </t>
    </r>
    <r>
      <rPr>
        <sz val="8"/>
        <color rgb="FF0000FF"/>
        <rFont val="Times New Roman"/>
        <family val="1"/>
        <charset val="204"/>
      </rPr>
      <t>закона</t>
    </r>
    <r>
      <rPr>
        <sz val="8"/>
        <color theme="1"/>
        <rFont val="Times New Roman"/>
        <family val="1"/>
        <charset val="204"/>
      </rPr>
      <t xml:space="preserve"> от 18 июля 2011 года № 223-ФЗ </t>
    </r>
    <r>
      <rPr>
        <sz val="8"/>
        <color rgb="FF0000FF"/>
        <rFont val="Times New Roman"/>
        <family val="1"/>
        <charset val="204"/>
      </rPr>
      <t>&lt;12&gt;</t>
    </r>
  </si>
  <si>
    <r>
      <t xml:space="preserve">по контрактам (договорам), заключенным до начала текущего финансового года с учетом требований Федерального </t>
    </r>
    <r>
      <rPr>
        <sz val="8"/>
        <color rgb="FF0000FF"/>
        <rFont val="Times New Roman"/>
        <family val="1"/>
        <charset val="204"/>
      </rPr>
      <t>закона</t>
    </r>
    <r>
      <rPr>
        <sz val="8"/>
        <color theme="1"/>
        <rFont val="Times New Roman"/>
        <family val="1"/>
        <charset val="204"/>
      </rPr>
      <t xml:space="preserve"> от 5 апреля 2013 года № 44-ФЗ и Федерального </t>
    </r>
    <r>
      <rPr>
        <sz val="8"/>
        <color rgb="FF0000FF"/>
        <rFont val="Times New Roman"/>
        <family val="1"/>
        <charset val="204"/>
      </rPr>
      <t>закона</t>
    </r>
    <r>
      <rPr>
        <sz val="8"/>
        <color theme="1"/>
        <rFont val="Times New Roman"/>
        <family val="1"/>
        <charset val="204"/>
      </rPr>
      <t xml:space="preserve"> от 18 июля 2011 года № 223-ФЗ </t>
    </r>
    <r>
      <rPr>
        <sz val="8"/>
        <color rgb="FF0000FF"/>
        <rFont val="Times New Roman"/>
        <family val="1"/>
        <charset val="204"/>
      </rPr>
      <t>&lt;13&gt;</t>
    </r>
  </si>
  <si>
    <r>
      <t xml:space="preserve">по контрактам (договорам), планируемым к заключению в соответствующем финансовом году с учетом требований Федерального </t>
    </r>
    <r>
      <rPr>
        <sz val="8"/>
        <color rgb="FF0000FF"/>
        <rFont val="Times New Roman"/>
        <family val="1"/>
        <charset val="204"/>
      </rPr>
      <t>закона</t>
    </r>
    <r>
      <rPr>
        <sz val="8"/>
        <color theme="1"/>
        <rFont val="Times New Roman"/>
        <family val="1"/>
        <charset val="204"/>
      </rPr>
      <t xml:space="preserve"> от 5 апреля 2013 года № 44-ФЗ и Федерального </t>
    </r>
    <r>
      <rPr>
        <sz val="8"/>
        <color rgb="FF0000FF"/>
        <rFont val="Times New Roman"/>
        <family val="1"/>
        <charset val="204"/>
      </rPr>
      <t>закона</t>
    </r>
    <r>
      <rPr>
        <sz val="8"/>
        <color theme="1"/>
        <rFont val="Times New Roman"/>
        <family val="1"/>
        <charset val="204"/>
      </rPr>
      <t xml:space="preserve"> от 18 июля 2011 года № 223-ФЗ </t>
    </r>
    <r>
      <rPr>
        <sz val="8"/>
        <color rgb="FF0000FF"/>
        <rFont val="Times New Roman"/>
        <family val="1"/>
        <charset val="204"/>
      </rPr>
      <t>&lt;13&gt;</t>
    </r>
  </si>
  <si>
    <r>
      <t xml:space="preserve">в соответствии с Федеральным </t>
    </r>
    <r>
      <rPr>
        <sz val="8"/>
        <color rgb="FF0000FF"/>
        <rFont val="Times New Roman"/>
        <family val="1"/>
        <charset val="204"/>
      </rPr>
      <t>законом</t>
    </r>
    <r>
      <rPr>
        <sz val="8"/>
        <color theme="1"/>
        <rFont val="Times New Roman"/>
        <family val="1"/>
        <charset val="204"/>
      </rPr>
      <t xml:space="preserve"> от 18 июля 2011 года № 223-ФЗ </t>
    </r>
    <r>
      <rPr>
        <sz val="8"/>
        <color rgb="FF0000FF"/>
        <rFont val="Times New Roman"/>
        <family val="1"/>
        <charset val="204"/>
      </rPr>
      <t>&lt;14&gt;</t>
    </r>
  </si>
  <si>
    <r>
      <t xml:space="preserve">Итого по контрактам, планируемым к заключению в соответствующем финансовом году в соответствии с Федеральным </t>
    </r>
    <r>
      <rPr>
        <sz val="8"/>
        <color rgb="FF0000FF"/>
        <rFont val="Times New Roman"/>
        <family val="1"/>
        <charset val="204"/>
      </rPr>
      <t>законом</t>
    </r>
    <r>
      <rPr>
        <sz val="8"/>
        <color theme="1"/>
        <rFont val="Times New Roman"/>
        <family val="1"/>
        <charset val="204"/>
      </rPr>
      <t xml:space="preserve"> от 5 апреля 2013 года № 44-ФЗ, по соответствующему году закупки </t>
    </r>
    <r>
      <rPr>
        <sz val="8"/>
        <color rgb="FF0000FF"/>
        <rFont val="Times New Roman"/>
        <family val="1"/>
        <charset val="204"/>
      </rPr>
      <t>&lt;16&gt;</t>
    </r>
  </si>
  <si>
    <t>Артинского городского округа</t>
  </si>
  <si>
    <t>образовательного учреждения</t>
  </si>
  <si>
    <t>«Центр дополнительного образования»</t>
  </si>
  <si>
    <t>Муниципальное автономное образовательное учреждение Артинского городского округа «Центр дополнительного образования»</t>
  </si>
  <si>
    <t>Свердловская область, Артинский район, п.Арти, улица Ленина, дом 75</t>
  </si>
  <si>
    <t>Тепло</t>
  </si>
  <si>
    <t>Заключение наблюдательного совета</t>
  </si>
  <si>
    <t xml:space="preserve">Обслуживание тревожной сигнализации  </t>
  </si>
  <si>
    <t xml:space="preserve">Обслуживание пожарной сигнализации </t>
  </si>
  <si>
    <t xml:space="preserve">Обслуживание объектной станции, предназначенной для вывода сигнала о пожаре в подразделения противопожарной службы с объектов защиты </t>
  </si>
  <si>
    <t>Содержание прилегающей территории</t>
  </si>
  <si>
    <t>3</t>
  </si>
  <si>
    <t>Прием и передача тревожного сообщения</t>
  </si>
  <si>
    <t>услуги связи:</t>
  </si>
  <si>
    <t>интернет:</t>
  </si>
  <si>
    <t>- водоотведение</t>
  </si>
  <si>
    <t>- водоснабжение</t>
  </si>
  <si>
    <t>Водоснабжение и водоотведение, в том числе:</t>
  </si>
  <si>
    <t>9</t>
  </si>
  <si>
    <t>Уплата налогов, сборов и иных платежей, всего</t>
  </si>
  <si>
    <t>в том числе на период с января по декабрь</t>
  </si>
  <si>
    <t>906.0703.0631225000.247.223</t>
  </si>
  <si>
    <t>РАСЧЕТ РАСХОДОВ НА ОПЛАТУ НАЛОГОВ, СБОРОВ И ИНЫХ ПЛАТЕЖЕЙ  на  2024 год</t>
  </si>
  <si>
    <t>РАСЧЕТ РАСХОДОВ НА УСЛУГИ СВЯЗИ   на  2024 год</t>
  </si>
  <si>
    <t>РАСЧЕТ РАСХОДОВ НА КОММУНАЛЬНЫЕ УСЛУГИ   на 2024 год</t>
  </si>
  <si>
    <t>лабораторные исследования воды</t>
  </si>
  <si>
    <t>РАСЧЕТ РАСХОДОВ НА ОПЛАТУ ПРОЧИХ РАБОТ, УСЛУГ  на 2024 год</t>
  </si>
  <si>
    <t>РАСЧЕТ РАСХОДОВ НА УСЛУГИ ПО СОДЕРЖАНИЮ ИМУЩЕСТВА,
ЗА ИСКЛЮЧЕНИЕМ РАСХОДОВ НА РЕМОНТ   на  2024 год</t>
  </si>
  <si>
    <t>Директор:                                                                     Чебыкина Т.А.</t>
  </si>
  <si>
    <t>Главный бухгалтер:                                                       Андреева Т.В.</t>
  </si>
  <si>
    <t>2024 год</t>
  </si>
  <si>
    <t xml:space="preserve">Директор Муниципального автономного </t>
  </si>
  <si>
    <t>_____________________ Чебыкина Т.А.</t>
  </si>
  <si>
    <t>2025 год</t>
  </si>
  <si>
    <t>РАСЧЕТ РАСХОДОВ НА УСЛУГИ СВЯЗИ   на  2025 год</t>
  </si>
  <si>
    <t>РАСЧЕТ РАСХОДОВ НА КОММУНАЛЬНЫЕ УСЛУГИ   на 2025 год</t>
  </si>
  <si>
    <t>РАСЧЕТ РАСХОДОВ НА УСЛУГИ ПО СОДЕРЖАНИЮ ИМУЩЕСТВА,
ЗА ИСКЛЮЧЕНИЕМ РАСХОДОВ НА РЕМОНТ   на  2025 год</t>
  </si>
  <si>
    <t>РАСЧЕТ РАСХОДОВ НА ОПЛАТУ ПРОЧИХ РАБОТ, УСЛУГ  на 2025 год</t>
  </si>
  <si>
    <t>Уплата налога на имущество</t>
  </si>
  <si>
    <t>РАСЧЕТ РАСХОДОВ НА ОПЛАТУ НАЛОГОВ, СБОРОВ И ИНЫХ ПЛАТЕЖЕЙ  на  2025 год</t>
  </si>
  <si>
    <t>РАСЧЕТ РАСХОДОВ НА ПРИОБРЕТЕНИЕ МАТЕРИАЛЬНЫХ ЗАПАСОВ  на 2024 год</t>
  </si>
  <si>
    <t>РАСЧЕТ РАСХОДОВ НА ПРИОБРЕТЕНИЕ МАТЕРИАЛЬНЫХ ЗАПАСОВ  на 2025 год</t>
  </si>
  <si>
    <t>0</t>
  </si>
  <si>
    <t>обслуживание сайта</t>
  </si>
  <si>
    <r>
      <t>"</t>
    </r>
    <r>
      <rPr>
        <u/>
        <sz val="10"/>
        <color theme="1"/>
        <rFont val="Times New Roman"/>
        <family val="1"/>
        <charset val="204"/>
      </rPr>
      <t xml:space="preserve">   09   </t>
    </r>
    <r>
      <rPr>
        <sz val="10"/>
        <color theme="1"/>
        <rFont val="Times New Roman"/>
        <family val="1"/>
        <charset val="204"/>
      </rPr>
      <t>"</t>
    </r>
    <r>
      <rPr>
        <u/>
        <sz val="10"/>
        <color theme="1"/>
        <rFont val="Times New Roman"/>
        <family val="1"/>
        <charset val="204"/>
      </rPr>
      <t xml:space="preserve">     января        2024   года</t>
    </r>
  </si>
  <si>
    <t>№  "__1___" от « 09  »   января  2024  г.</t>
  </si>
  <si>
    <t>финансово-хозяйственной деятельности на 2024 год</t>
  </si>
  <si>
    <t>(на 2024 год и плановый период 2025 и 2026 годов)</t>
  </si>
  <si>
    <r>
      <t>от "</t>
    </r>
    <r>
      <rPr>
        <b/>
        <u/>
        <sz val="11"/>
        <color theme="1"/>
        <rFont val="Times New Roman"/>
        <family val="1"/>
        <charset val="204"/>
      </rPr>
      <t xml:space="preserve">  09 </t>
    </r>
    <r>
      <rPr>
        <b/>
        <sz val="11"/>
        <color theme="1"/>
        <rFont val="Times New Roman"/>
        <family val="1"/>
        <charset val="204"/>
      </rPr>
      <t>"</t>
    </r>
    <r>
      <rPr>
        <b/>
        <u/>
        <sz val="11"/>
        <color theme="1"/>
        <rFont val="Times New Roman"/>
        <family val="1"/>
        <charset val="204"/>
      </rPr>
      <t>___января__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 xml:space="preserve"> 2024    год</t>
    </r>
    <r>
      <rPr>
        <b/>
        <sz val="11"/>
        <color theme="1"/>
        <rFont val="Times New Roman"/>
        <family val="1"/>
        <charset val="204"/>
      </rPr>
      <t xml:space="preserve"> </t>
    </r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</si>
  <si>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</si>
  <si>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</si>
  <si>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</si>
  <si>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закупку энергетических ресурсов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</si>
  <si>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</si>
  <si>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</si>
  <si>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</si>
  <si>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2026 год</t>
  </si>
  <si>
    <t>906.0703.0631225000.111.211</t>
  </si>
  <si>
    <t>Начисление на ФОТ (906.0703.0631225000.119.213)</t>
  </si>
  <si>
    <t>Социальные пособия и компенсации (906.0703.0631225000.111.266)</t>
  </si>
  <si>
    <t>906.0703.0630325000.111.211</t>
  </si>
  <si>
    <t>Начисление на ФОТ (906.0703.0630325000.119.213)</t>
  </si>
  <si>
    <t>Социальные пособия и компенсации (906.0703.0630325000.111.266)</t>
  </si>
  <si>
    <t>906.0703.0000000000.111.211</t>
  </si>
  <si>
    <t>Начисление на ФОТ (906.0703.0000000000.119.213)</t>
  </si>
  <si>
    <t>Социальные пособия и компенсации (906.0703.0000000000.111.266)</t>
  </si>
  <si>
    <t>РАСЧЕТ РАСХОДОВ НА УСЛУГИ СВЯЗИ   на  2026 год</t>
  </si>
  <si>
    <t>906.0703.0631225000.244.221</t>
  </si>
  <si>
    <t>906.0703.0630325000.244.221</t>
  </si>
  <si>
    <t>906.0703.0631225000.244.223</t>
  </si>
  <si>
    <t>906.0703.0630325000.247.223</t>
  </si>
  <si>
    <t>Итого 244:</t>
  </si>
  <si>
    <t>Итого 247:</t>
  </si>
  <si>
    <t>906.0703.0630325000.244.223</t>
  </si>
  <si>
    <t>РАСЧЕТ РАСХОДОВ НА КОММУНАЛЬНЫЕ УСЛУГИ   на 2026 год</t>
  </si>
  <si>
    <t>906.0703.0631225000.244.225</t>
  </si>
  <si>
    <t>Дератизация, дизинсекция</t>
  </si>
  <si>
    <t>Акарицидная обработка</t>
  </si>
  <si>
    <t>Техническое обслуживание установленных противопожарных дверей</t>
  </si>
  <si>
    <t>Техническое обслуживание первичных средств пожаротушения</t>
  </si>
  <si>
    <t>Проверка молниезащиты</t>
  </si>
  <si>
    <t>Проверка качества выполненных работ по огнезащите материалов</t>
  </si>
  <si>
    <t>Услуги по обследованию пожарного водоема</t>
  </si>
  <si>
    <t>Услуги по очистке и испытанию системы вентиляции</t>
  </si>
  <si>
    <t>906.0703.0630325000.244.225</t>
  </si>
  <si>
    <t>РАСЧЕТ РАСХОДОВ НА УСЛУГИ ПО СОДЕРЖАНИЮ ИМУЩЕСТВА,
ЗА ИСКЛЮЧЕНИЕМ РАСХОДОВ НА РЕМОНТ   на  2026 год</t>
  </si>
  <si>
    <t>медосморты СЭС</t>
  </si>
  <si>
    <t>профосмотры</t>
  </si>
  <si>
    <t>сопровождение и использование прогр. обеспечения "1С"Бухгалтерия", «Амба», 223 ФЗ, сертификаты криптопро</t>
  </si>
  <si>
    <t>906.0703.0642825000.244.226</t>
  </si>
  <si>
    <t>906.0703.0631225000.244.226</t>
  </si>
  <si>
    <t>906.0703.0000000000.244.226</t>
  </si>
  <si>
    <t>906.0703.0630325000.244.226</t>
  </si>
  <si>
    <t>РАСЧЕТ РАСХОДОВ НА ОПЛАТУ ПРОЧИХ РАБОТ, УСЛУГ  на 2026 год</t>
  </si>
  <si>
    <t>906.0703.0631225000.851.290</t>
  </si>
  <si>
    <t>Уплата транспортного налога</t>
  </si>
  <si>
    <t>906.0703.0630325000.851.290</t>
  </si>
  <si>
    <t>906.0703.0000000000.852.290</t>
  </si>
  <si>
    <t>РАСЧЕТ РАСХОДОВ НА ОПЛАТУ НАЛОГОВ, СБОРОВ И ИНЫХ ПЛАТЕЖЕЙ  на  2026 год</t>
  </si>
  <si>
    <t>РАСЧЕТ РАСХОДОВ НА ПРИОБРЕТЕНИЕ ОБЪЕКТОВ ДВИЖИМОГО ИМУЩЕСТВА  на 2024 год</t>
  </si>
  <si>
    <t>906.0703.0000000000.244.346</t>
  </si>
  <si>
    <t>906.0703.0631225000.244.346</t>
  </si>
  <si>
    <t>хоз,канц.товары</t>
  </si>
  <si>
    <t>906.0703.0631225000.244.343</t>
  </si>
  <si>
    <t>906.0703.0630325000.244.346</t>
  </si>
  <si>
    <t>906.0703.0630325000.244.343</t>
  </si>
  <si>
    <t>Покупка инвентаря, материалов для реал.программ</t>
  </si>
  <si>
    <t>РАСЧЕТ РАСХОДОВ НА ПРИОБРЕТЕНИЕ МАТЕРИАЛЬНЫХ ЗАПАСОВ  на 2026 год</t>
  </si>
  <si>
    <t>906.0703.0631225000.111</t>
  </si>
  <si>
    <t>906.0703.0630325000.111</t>
  </si>
  <si>
    <t>906.0703.0000000000.111</t>
  </si>
  <si>
    <t>906.0703.0631225000.119</t>
  </si>
  <si>
    <t>906.0703.0630325000.119</t>
  </si>
  <si>
    <t>906.0703.0000000000.119</t>
  </si>
  <si>
    <t>906.0703.0631225000.851</t>
  </si>
  <si>
    <t>906.0703.0630325000.851</t>
  </si>
  <si>
    <t>906.0703.0000000000.852</t>
  </si>
  <si>
    <t>0631225000</t>
  </si>
  <si>
    <t>0630325000</t>
  </si>
  <si>
    <t>0000000000</t>
  </si>
  <si>
    <t>0642825000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</si>
</sst>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u/>
      <sz val="9"/>
      <color theme="10"/>
      <name val="Calibri"/>
      <family val="2"/>
      <charset val="204"/>
    </font>
    <font>
      <b/>
      <sz val="8"/>
      <color theme="1"/>
      <name val="Times New Roman"/>
      <family val="1"/>
      <charset val="204"/>
    </font>
    <font>
      <u/>
      <sz val="8"/>
      <color theme="1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FF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4" fontId="0" fillId="0" borderId="0" xfId="0" applyNumberFormat="1"/>
    <xf numFmtId="0" fontId="3" fillId="0" borderId="0" xfId="0" applyFont="1"/>
    <xf numFmtId="4" fontId="7" fillId="0" borderId="1" xfId="0" applyNumberFormat="1" applyFont="1" applyBorder="1" applyAlignment="1">
      <alignment horizontal="center" vertical="top" wrapText="1"/>
    </xf>
    <xf numFmtId="0" fontId="9" fillId="0" borderId="0" xfId="0" applyFont="1"/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1" xfId="0" applyFont="1" applyBorder="1"/>
    <xf numFmtId="4" fontId="10" fillId="0" borderId="1" xfId="0" applyNumberFormat="1" applyFont="1" applyBorder="1" applyAlignment="1">
      <alignment horizontal="center" vertical="top" wrapText="1"/>
    </xf>
    <xf numFmtId="0" fontId="10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horizontal="left" vertical="top" wrapText="1"/>
    </xf>
    <xf numFmtId="0" fontId="11" fillId="0" borderId="0" xfId="0" applyFont="1"/>
    <xf numFmtId="49" fontId="0" fillId="0" borderId="0" xfId="0" applyNumberFormat="1"/>
    <xf numFmtId="49" fontId="10" fillId="0" borderId="1" xfId="0" applyNumberFormat="1" applyFont="1" applyBorder="1" applyAlignment="1">
      <alignment horizontal="center" vertical="top" wrapText="1"/>
    </xf>
    <xf numFmtId="0" fontId="12" fillId="0" borderId="0" xfId="0" applyFont="1"/>
    <xf numFmtId="4" fontId="10" fillId="0" borderId="1" xfId="0" applyNumberFormat="1" applyFont="1" applyBorder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4" fontId="7" fillId="0" borderId="0" xfId="0" applyNumberFormat="1" applyFont="1" applyAlignment="1">
      <alignment horizontal="center" vertical="top" wrapText="1"/>
    </xf>
    <xf numFmtId="2" fontId="10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vertical="top" wrapText="1"/>
    </xf>
    <xf numFmtId="0" fontId="9" fillId="0" borderId="1" xfId="0" applyFont="1" applyBorder="1"/>
    <xf numFmtId="0" fontId="12" fillId="0" borderId="1" xfId="0" applyFont="1" applyBorder="1"/>
    <xf numFmtId="0" fontId="3" fillId="0" borderId="1" xfId="0" applyFont="1" applyBorder="1"/>
    <xf numFmtId="0" fontId="7" fillId="0" borderId="1" xfId="0" applyFont="1" applyBorder="1" applyAlignment="1">
      <alignment horizontal="center" vertical="top"/>
    </xf>
    <xf numFmtId="0" fontId="0" fillId="0" borderId="1" xfId="0" applyBorder="1"/>
    <xf numFmtId="0" fontId="7" fillId="0" borderId="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" fontId="7" fillId="0" borderId="0" xfId="0" applyNumberFormat="1" applyFont="1"/>
    <xf numFmtId="14" fontId="0" fillId="0" borderId="0" xfId="0" applyNumberFormat="1" applyAlignment="1">
      <alignment horizontal="left"/>
    </xf>
    <xf numFmtId="2" fontId="10" fillId="0" borderId="1" xfId="0" applyNumberFormat="1" applyFont="1" applyBorder="1" applyAlignment="1">
      <alignment horizontal="center" vertical="top" wrapText="1"/>
    </xf>
    <xf numFmtId="14" fontId="7" fillId="0" borderId="0" xfId="0" applyNumberFormat="1" applyFont="1" applyAlignment="1">
      <alignment horizontal="left"/>
    </xf>
    <xf numFmtId="4" fontId="7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14" fontId="0" fillId="0" borderId="0" xfId="0" applyNumberFormat="1"/>
    <xf numFmtId="0" fontId="7" fillId="0" borderId="12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15" fillId="0" borderId="1" xfId="1" applyFont="1" applyFill="1" applyBorder="1" applyAlignment="1" applyProtection="1">
      <alignment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vertical="top" wrapText="1"/>
    </xf>
    <xf numFmtId="0" fontId="5" fillId="0" borderId="0" xfId="0" applyFont="1"/>
    <xf numFmtId="0" fontId="17" fillId="0" borderId="0" xfId="0" applyFont="1"/>
    <xf numFmtId="4" fontId="17" fillId="0" borderId="0" xfId="0" applyNumberFormat="1" applyFont="1"/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3" fillId="0" borderId="1" xfId="1" applyFont="1" applyFill="1" applyBorder="1" applyAlignment="1" applyProtection="1">
      <alignment vertical="top" wrapText="1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 vertical="top" wrapText="1"/>
    </xf>
    <xf numFmtId="0" fontId="22" fillId="0" borderId="1" xfId="0" applyFont="1" applyBorder="1" applyAlignment="1">
      <alignment horizontal="center" vertical="top" wrapText="1"/>
    </xf>
    <xf numFmtId="4" fontId="23" fillId="0" borderId="1" xfId="0" applyNumberFormat="1" applyFont="1" applyBorder="1" applyAlignment="1">
      <alignment horizontal="center" vertical="top" wrapText="1"/>
    </xf>
    <xf numFmtId="4" fontId="22" fillId="0" borderId="1" xfId="0" applyNumberFormat="1" applyFont="1" applyBorder="1" applyAlignment="1">
      <alignment horizontal="center" vertical="top" wrapText="1"/>
    </xf>
    <xf numFmtId="0" fontId="24" fillId="0" borderId="0" xfId="0" applyFont="1"/>
    <xf numFmtId="2" fontId="10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15" fillId="0" borderId="1" xfId="1" applyFont="1" applyBorder="1" applyAlignment="1" applyProtection="1">
      <alignment horizontal="center" vertical="top" wrapText="1"/>
    </xf>
    <xf numFmtId="0" fontId="15" fillId="0" borderId="1" xfId="1" applyFont="1" applyBorder="1" applyAlignment="1" applyProtection="1">
      <alignment vertical="top" wrapText="1"/>
    </xf>
    <xf numFmtId="4" fontId="14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4" fontId="14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5" fillId="2" borderId="1" xfId="1" applyFont="1" applyFill="1" applyBorder="1" applyAlignment="1" applyProtection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4" fontId="14" fillId="3" borderId="1" xfId="0" applyNumberFormat="1" applyFont="1" applyFill="1" applyBorder="1" applyAlignment="1">
      <alignment horizontal="center" vertical="top" wrapText="1"/>
    </xf>
    <xf numFmtId="0" fontId="0" fillId="3" borderId="0" xfId="0" applyFill="1"/>
    <xf numFmtId="0" fontId="6" fillId="3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0" xfId="0"/>
    <xf numFmtId="0" fontId="1" fillId="0" borderId="0" xfId="0" applyFont="1"/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5" fillId="0" borderId="0" xfId="0" applyFont="1"/>
    <xf numFmtId="0" fontId="14" fillId="0" borderId="0" xfId="0" applyFont="1" applyAlignment="1">
      <alignment horizontal="center"/>
    </xf>
    <xf numFmtId="0" fontId="17" fillId="0" borderId="0" xfId="0" applyFont="1"/>
    <xf numFmtId="4" fontId="17" fillId="0" borderId="0" xfId="0" applyNumberFormat="1" applyFont="1"/>
    <xf numFmtId="4" fontId="6" fillId="0" borderId="1" xfId="0" applyNumberFormat="1" applyFont="1" applyBorder="1" applyAlignment="1">
      <alignment horizontal="center" vertical="top" wrapText="1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" fontId="7" fillId="0" borderId="12" xfId="0" applyNumberFormat="1" applyFont="1" applyBorder="1" applyAlignment="1">
      <alignment horizontal="center" vertical="top" wrapText="1"/>
    </xf>
    <xf numFmtId="4" fontId="7" fillId="0" borderId="14" xfId="0" applyNumberFormat="1" applyFont="1" applyBorder="1" applyAlignment="1">
      <alignment horizontal="center" vertical="top" wrapText="1"/>
    </xf>
    <xf numFmtId="4" fontId="7" fillId="0" borderId="13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05966ACB3F6B2114D37FEFE0FF65DAC9C4CA56D3BA08B97757A7BFC2C4EE32C32FFFB4FBD0B975FE6C8DA0AA3wAsED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05966ACB3F6B2114D37FEFE0FF65DAC9C4DA76937A98B97757A7BFC2C4EE32C20FFA341BE0F8F55B0879C5FAFA5F0A5B910F22D181BwEs8D" TargetMode="External"/><Relationship Id="rId1" Type="http://schemas.openxmlformats.org/officeDocument/2006/relationships/hyperlink" Target="consultantplus://offline/ref=205966ACB3F6B2114D37FEFE0FF65DAC9C4CA56D3BA08B97757A7BFC2C4EE32C32FFFB4FBD0B975FE6C8DA0AA3wAsED" TargetMode="External"/><Relationship Id="rId6" Type="http://schemas.openxmlformats.org/officeDocument/2006/relationships/hyperlink" Target="consultantplus://offline/ref=751AA5363C4211F35819349F5F069AEBD6D0E44941DC47040974F8B2D3A0E7684C1FA2E0CD6E9B44322A20EADEx7sDD" TargetMode="External"/><Relationship Id="rId5" Type="http://schemas.openxmlformats.org/officeDocument/2006/relationships/hyperlink" Target="consultantplus://offline/ref=205966ACB3F6B2114D37FEFE0FF65DAC9C4DA16937AC8B97757A7BFC2C4EE32C32FFFB4FBD0B975FE6C8DA0AA3wAsED" TargetMode="External"/><Relationship Id="rId4" Type="http://schemas.openxmlformats.org/officeDocument/2006/relationships/hyperlink" Target="consultantplus://offline/ref=205966ACB3F6B2114D37FEFE0FF65DAC9C4CA56D3BA08B97757A7BFC2C4EE32C32FFFB4FBD0B975FE6C8DA0AA3wAsED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34"/>
  <sheetViews>
    <sheetView topLeftCell="A8" workbookViewId="0">
      <selection activeCell="A8" sqref="A8:J35"/>
    </sheetView>
  </sheetViews>
  <sheetFormatPr defaultRowHeight="15" x14ac:dyDescent="0.25"/>
  <cols>
    <col min="5" max="5" width="5.28515625" customWidth="1"/>
    <col min="6" max="6" width="10.5703125" customWidth="1"/>
    <col min="8" max="8" width="11" bestFit="1" customWidth="1"/>
  </cols>
  <sheetData>
    <row r="4" spans="1:10" x14ac:dyDescent="0.25">
      <c r="A4" s="89"/>
      <c r="B4" s="89"/>
      <c r="C4" s="89"/>
      <c r="D4" s="89"/>
      <c r="F4" s="90" t="s">
        <v>153</v>
      </c>
      <c r="G4" s="89"/>
      <c r="H4" s="89"/>
      <c r="I4" s="89"/>
      <c r="J4" s="89"/>
    </row>
    <row r="5" spans="1:10" x14ac:dyDescent="0.25">
      <c r="A5" s="89"/>
      <c r="B5" s="89"/>
      <c r="C5" s="89"/>
      <c r="D5" s="89"/>
      <c r="F5" s="90" t="s">
        <v>208</v>
      </c>
      <c r="G5" s="89"/>
      <c r="H5" s="89"/>
      <c r="I5" s="89"/>
      <c r="J5" s="89"/>
    </row>
    <row r="6" spans="1:10" x14ac:dyDescent="0.25">
      <c r="A6" s="89"/>
      <c r="B6" s="89"/>
      <c r="C6" s="89"/>
      <c r="D6" s="89"/>
      <c r="F6" s="90" t="s">
        <v>178</v>
      </c>
      <c r="G6" s="89"/>
      <c r="H6" s="89"/>
      <c r="I6" s="89"/>
      <c r="J6" s="89"/>
    </row>
    <row r="7" spans="1:10" x14ac:dyDescent="0.25">
      <c r="F7" s="90" t="s">
        <v>177</v>
      </c>
      <c r="G7" s="89"/>
      <c r="H7" s="89"/>
      <c r="I7" s="89"/>
      <c r="J7" s="89"/>
    </row>
    <row r="8" spans="1:10" x14ac:dyDescent="0.25">
      <c r="F8" s="90" t="s">
        <v>179</v>
      </c>
      <c r="G8" s="89"/>
      <c r="H8" s="89"/>
      <c r="I8" s="89"/>
      <c r="J8" s="89"/>
    </row>
    <row r="9" spans="1:10" x14ac:dyDescent="0.25">
      <c r="A9" s="89"/>
      <c r="B9" s="89"/>
      <c r="C9" s="89"/>
      <c r="D9" s="89"/>
      <c r="F9" s="90" t="s">
        <v>209</v>
      </c>
      <c r="G9" s="89"/>
      <c r="H9" s="89"/>
      <c r="I9" s="89"/>
      <c r="J9" s="89"/>
    </row>
    <row r="10" spans="1:10" x14ac:dyDescent="0.25">
      <c r="A10" s="89"/>
      <c r="B10" s="89"/>
      <c r="C10" s="89"/>
      <c r="D10" s="89"/>
      <c r="F10" s="90" t="s">
        <v>221</v>
      </c>
      <c r="G10" s="89"/>
      <c r="H10" s="89"/>
      <c r="I10" s="89"/>
      <c r="J10" s="89"/>
    </row>
    <row r="12" spans="1:10" x14ac:dyDescent="0.25">
      <c r="F12" s="92" t="s">
        <v>183</v>
      </c>
      <c r="G12" s="92"/>
      <c r="H12" s="92"/>
      <c r="I12" s="92"/>
      <c r="J12" s="92"/>
    </row>
    <row r="13" spans="1:10" x14ac:dyDescent="0.25">
      <c r="F13" s="93" t="s">
        <v>222</v>
      </c>
      <c r="G13" s="93"/>
      <c r="H13" s="93"/>
      <c r="I13" s="93"/>
      <c r="J13" s="93"/>
    </row>
    <row r="16" spans="1:10" x14ac:dyDescent="0.25">
      <c r="B16" s="17"/>
      <c r="C16" s="17"/>
      <c r="D16" s="17"/>
      <c r="E16" s="91" t="s">
        <v>154</v>
      </c>
      <c r="F16" s="91"/>
      <c r="G16" s="17"/>
      <c r="H16" s="17"/>
      <c r="I16" s="17"/>
    </row>
    <row r="17" spans="1:10" x14ac:dyDescent="0.25">
      <c r="B17" s="91" t="s">
        <v>223</v>
      </c>
      <c r="C17" s="91"/>
      <c r="D17" s="91"/>
      <c r="E17" s="91"/>
      <c r="F17" s="91"/>
      <c r="G17" s="91"/>
      <c r="H17" s="91"/>
      <c r="I17" s="91"/>
    </row>
    <row r="18" spans="1:10" x14ac:dyDescent="0.25">
      <c r="B18" s="91" t="s">
        <v>224</v>
      </c>
      <c r="C18" s="91"/>
      <c r="D18" s="91"/>
      <c r="E18" s="91"/>
      <c r="F18" s="91"/>
      <c r="G18" s="91"/>
      <c r="H18" s="91"/>
      <c r="I18" s="91"/>
    </row>
    <row r="19" spans="1:10" x14ac:dyDescent="0.25">
      <c r="B19" s="91" t="s">
        <v>225</v>
      </c>
      <c r="C19" s="91"/>
      <c r="D19" s="91"/>
      <c r="E19" s="91"/>
      <c r="F19" s="91"/>
      <c r="G19" s="91"/>
      <c r="H19" s="91"/>
      <c r="I19" s="91"/>
    </row>
    <row r="22" spans="1:10" ht="46.9" customHeight="1" x14ac:dyDescent="0.25">
      <c r="A22" s="96" t="s">
        <v>155</v>
      </c>
      <c r="B22" s="96"/>
      <c r="C22" s="96"/>
      <c r="D22" s="96"/>
      <c r="E22" s="96"/>
      <c r="F22" s="98" t="s">
        <v>180</v>
      </c>
      <c r="G22" s="98"/>
      <c r="H22" s="98"/>
      <c r="I22" s="98"/>
      <c r="J22" s="98"/>
    </row>
    <row r="23" spans="1:10" ht="43.7" customHeight="1" x14ac:dyDescent="0.25">
      <c r="A23" s="97" t="s">
        <v>157</v>
      </c>
      <c r="B23" s="97"/>
      <c r="C23" s="97"/>
      <c r="D23" s="97"/>
      <c r="E23" s="97"/>
      <c r="F23" s="97" t="s">
        <v>156</v>
      </c>
      <c r="G23" s="97"/>
      <c r="H23" s="97"/>
      <c r="I23" s="97"/>
      <c r="J23" s="97"/>
    </row>
    <row r="24" spans="1:10" ht="29.65" customHeight="1" x14ac:dyDescent="0.25">
      <c r="A24" s="98" t="s">
        <v>158</v>
      </c>
      <c r="B24" s="99"/>
      <c r="C24" s="99"/>
      <c r="D24" s="99"/>
      <c r="E24" s="99"/>
      <c r="F24" s="98" t="s">
        <v>181</v>
      </c>
      <c r="G24" s="98"/>
      <c r="H24" s="98"/>
      <c r="I24" s="98"/>
      <c r="J24" s="98"/>
    </row>
    <row r="27" spans="1:10" x14ac:dyDescent="0.25">
      <c r="H27" s="68" t="s">
        <v>159</v>
      </c>
    </row>
    <row r="28" spans="1:10" x14ac:dyDescent="0.25">
      <c r="F28" s="67"/>
      <c r="G28" s="67" t="s">
        <v>160</v>
      </c>
      <c r="H28" s="68"/>
    </row>
    <row r="29" spans="1:10" x14ac:dyDescent="0.25">
      <c r="F29" s="94" t="s">
        <v>161</v>
      </c>
      <c r="G29" s="95"/>
      <c r="H29" s="68"/>
    </row>
    <row r="30" spans="1:10" x14ac:dyDescent="0.25">
      <c r="F30" s="94" t="s">
        <v>162</v>
      </c>
      <c r="G30" s="95"/>
      <c r="H30" s="68">
        <v>906</v>
      </c>
    </row>
    <row r="31" spans="1:10" x14ac:dyDescent="0.25">
      <c r="F31" s="94" t="s">
        <v>161</v>
      </c>
      <c r="G31" s="95"/>
      <c r="H31" s="68"/>
    </row>
    <row r="32" spans="1:10" x14ac:dyDescent="0.25">
      <c r="F32" s="67"/>
      <c r="G32" s="67" t="s">
        <v>163</v>
      </c>
      <c r="H32" s="68">
        <v>6636000790</v>
      </c>
    </row>
    <row r="33" spans="6:8" x14ac:dyDescent="0.25">
      <c r="F33" s="67"/>
      <c r="G33" s="67" t="s">
        <v>164</v>
      </c>
      <c r="H33" s="68">
        <v>661901001</v>
      </c>
    </row>
    <row r="34" spans="6:8" x14ac:dyDescent="0.25">
      <c r="F34" s="67"/>
      <c r="G34" s="67" t="s">
        <v>165</v>
      </c>
      <c r="H34" s="68">
        <v>383</v>
      </c>
    </row>
  </sheetData>
  <mergeCells count="27">
    <mergeCell ref="F29:G29"/>
    <mergeCell ref="F30:G30"/>
    <mergeCell ref="F31:G31"/>
    <mergeCell ref="B19:I19"/>
    <mergeCell ref="A22:E22"/>
    <mergeCell ref="A23:E23"/>
    <mergeCell ref="A24:E24"/>
    <mergeCell ref="F22:J22"/>
    <mergeCell ref="F23:J23"/>
    <mergeCell ref="F24:J24"/>
    <mergeCell ref="E16:F16"/>
    <mergeCell ref="B17:I17"/>
    <mergeCell ref="B18:I18"/>
    <mergeCell ref="A10:D10"/>
    <mergeCell ref="F10:J10"/>
    <mergeCell ref="F12:J12"/>
    <mergeCell ref="F13:J13"/>
    <mergeCell ref="A4:D4"/>
    <mergeCell ref="A5:D5"/>
    <mergeCell ref="A6:D6"/>
    <mergeCell ref="A9:D9"/>
    <mergeCell ref="F4:J4"/>
    <mergeCell ref="F5:J5"/>
    <mergeCell ref="F6:J6"/>
    <mergeCell ref="F8:J8"/>
    <mergeCell ref="F9:J9"/>
    <mergeCell ref="F7:J7"/>
  </mergeCells>
  <pageMargins left="0.70866141732283472" right="0.31496062992125984" top="0.35433070866141736" bottom="0.35433070866141736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3"/>
  <sheetViews>
    <sheetView workbookViewId="0">
      <selection sqref="A1:K12"/>
    </sheetView>
  </sheetViews>
  <sheetFormatPr defaultRowHeight="15" x14ac:dyDescent="0.25"/>
  <cols>
    <col min="1" max="1" width="25.5703125" customWidth="1"/>
    <col min="6" max="6" width="12.28515625" customWidth="1"/>
    <col min="7" max="7" width="11.7109375" customWidth="1"/>
    <col min="8" max="8" width="12.42578125" customWidth="1"/>
    <col min="9" max="9" width="11" customWidth="1"/>
    <col min="10" max="10" width="12.7109375" customWidth="1"/>
    <col min="11" max="11" width="13.140625" customWidth="1"/>
  </cols>
  <sheetData>
    <row r="1" spans="1:11" x14ac:dyDescent="0.25">
      <c r="A1" s="94" t="s">
        <v>146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25">
      <c r="A2" s="128" t="s">
        <v>276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4" spans="1:11" x14ac:dyDescent="0.25">
      <c r="A4" s="118" t="s">
        <v>143</v>
      </c>
      <c r="B4" s="118" t="s">
        <v>119</v>
      </c>
      <c r="C4" s="118" t="s">
        <v>120</v>
      </c>
      <c r="D4" s="118" t="s">
        <v>144</v>
      </c>
      <c r="E4" s="118" t="s">
        <v>123</v>
      </c>
      <c r="F4" s="118"/>
      <c r="G4" s="118"/>
      <c r="H4" s="118"/>
      <c r="I4" s="118"/>
      <c r="J4" s="118"/>
      <c r="K4" s="118"/>
    </row>
    <row r="5" spans="1:11" ht="36" customHeight="1" x14ac:dyDescent="0.25">
      <c r="A5" s="118"/>
      <c r="B5" s="118"/>
      <c r="C5" s="118"/>
      <c r="D5" s="118"/>
      <c r="E5" s="118" t="s">
        <v>122</v>
      </c>
      <c r="F5" s="118" t="s">
        <v>103</v>
      </c>
      <c r="G5" s="118" t="s">
        <v>104</v>
      </c>
      <c r="H5" s="118"/>
      <c r="I5" s="118" t="s">
        <v>105</v>
      </c>
      <c r="J5" s="118" t="s">
        <v>139</v>
      </c>
      <c r="K5" s="118" t="s">
        <v>145</v>
      </c>
    </row>
    <row r="6" spans="1:11" ht="47.65" customHeight="1" x14ac:dyDescent="0.25">
      <c r="A6" s="118"/>
      <c r="B6" s="118"/>
      <c r="C6" s="118"/>
      <c r="D6" s="118"/>
      <c r="E6" s="118"/>
      <c r="F6" s="118"/>
      <c r="G6" s="5" t="s">
        <v>106</v>
      </c>
      <c r="H6" s="5" t="s">
        <v>107</v>
      </c>
      <c r="I6" s="118"/>
      <c r="J6" s="118"/>
      <c r="K6" s="118"/>
    </row>
    <row r="7" spans="1:11" ht="14.45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</row>
    <row r="8" spans="1:11" x14ac:dyDescent="0.25">
      <c r="A8" s="26"/>
      <c r="B8" s="26"/>
      <c r="C8" s="61"/>
      <c r="D8" s="42"/>
      <c r="E8" s="3"/>
      <c r="F8" s="3"/>
      <c r="G8" s="43"/>
      <c r="H8" s="7"/>
      <c r="I8" s="7"/>
      <c r="J8" s="3"/>
      <c r="K8" s="7"/>
    </row>
    <row r="9" spans="1:11" x14ac:dyDescent="0.25">
      <c r="A9" s="10" t="s">
        <v>122</v>
      </c>
      <c r="B9" s="11"/>
      <c r="C9" s="11"/>
      <c r="D9" s="13"/>
      <c r="E9" s="13">
        <v>0</v>
      </c>
      <c r="F9" s="13"/>
      <c r="G9" s="25"/>
      <c r="H9" s="11"/>
      <c r="I9" s="11"/>
      <c r="J9" s="13"/>
      <c r="K9" s="11"/>
    </row>
    <row r="10" spans="1:11" x14ac:dyDescent="0.25">
      <c r="A10" s="41"/>
    </row>
    <row r="11" spans="1:11" s="9" customFormat="1" ht="12" x14ac:dyDescent="0.2">
      <c r="A11" s="110" t="s">
        <v>205</v>
      </c>
      <c r="B11" s="110"/>
      <c r="C11" s="110"/>
      <c r="D11" s="110"/>
      <c r="E11" s="38"/>
      <c r="F11" s="38"/>
      <c r="G11" s="38"/>
    </row>
    <row r="12" spans="1:11" s="9" customFormat="1" ht="12" x14ac:dyDescent="0.2">
      <c r="A12" s="110" t="s">
        <v>206</v>
      </c>
      <c r="B12" s="110"/>
      <c r="C12" s="110"/>
      <c r="D12" s="110"/>
      <c r="E12" s="38"/>
      <c r="F12" s="38"/>
      <c r="G12" s="38"/>
    </row>
    <row r="13" spans="1:11" x14ac:dyDescent="0.25">
      <c r="A13" s="44"/>
    </row>
  </sheetData>
  <mergeCells count="15">
    <mergeCell ref="A11:D11"/>
    <mergeCell ref="A12:D12"/>
    <mergeCell ref="A2:K2"/>
    <mergeCell ref="A1:K1"/>
    <mergeCell ref="A4:A6"/>
    <mergeCell ref="B4:B6"/>
    <mergeCell ref="C4:C6"/>
    <mergeCell ref="D4:D6"/>
    <mergeCell ref="E4:K4"/>
    <mergeCell ref="E5:E6"/>
    <mergeCell ref="F5:F6"/>
    <mergeCell ref="G5:H5"/>
    <mergeCell ref="I5:I6"/>
    <mergeCell ref="J5:J6"/>
    <mergeCell ref="K5:K6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0"/>
  <sheetViews>
    <sheetView workbookViewId="0">
      <selection sqref="A1:G50"/>
    </sheetView>
  </sheetViews>
  <sheetFormatPr defaultColWidth="9.140625" defaultRowHeight="15" x14ac:dyDescent="0.25"/>
  <cols>
    <col min="1" max="1" width="24.7109375" customWidth="1"/>
    <col min="2" max="2" width="13.140625" customWidth="1"/>
    <col min="3" max="3" width="12.85546875" customWidth="1"/>
    <col min="4" max="4" width="12.42578125" customWidth="1"/>
    <col min="5" max="5" width="11.42578125" customWidth="1"/>
    <col min="6" max="6" width="11.5703125" customWidth="1"/>
    <col min="7" max="7" width="15.7109375" style="65" customWidth="1"/>
  </cols>
  <sheetData>
    <row r="1" spans="1:7" x14ac:dyDescent="0.25">
      <c r="A1" s="126" t="s">
        <v>152</v>
      </c>
      <c r="B1" s="94"/>
      <c r="C1" s="94"/>
      <c r="D1" s="94"/>
      <c r="E1" s="94"/>
      <c r="F1" s="94"/>
      <c r="G1" s="94"/>
    </row>
    <row r="2" spans="1:7" x14ac:dyDescent="0.25">
      <c r="A2" s="128" t="s">
        <v>217</v>
      </c>
      <c r="B2" s="128"/>
      <c r="C2" s="128"/>
      <c r="D2" s="128"/>
      <c r="E2" s="128"/>
      <c r="F2" s="128"/>
      <c r="G2" s="128"/>
    </row>
    <row r="3" spans="1:7" ht="3.75" customHeight="1" x14ac:dyDescent="0.25"/>
    <row r="4" spans="1:7" x14ac:dyDescent="0.25">
      <c r="A4" s="118" t="s">
        <v>147</v>
      </c>
      <c r="B4" s="118" t="s">
        <v>148</v>
      </c>
      <c r="C4" s="118"/>
      <c r="D4" s="118"/>
      <c r="E4" s="118"/>
      <c r="F4" s="118"/>
      <c r="G4" s="118"/>
    </row>
    <row r="5" spans="1:7" ht="25.15" customHeight="1" x14ac:dyDescent="0.25">
      <c r="A5" s="118"/>
      <c r="B5" s="118" t="s">
        <v>103</v>
      </c>
      <c r="C5" s="118" t="s">
        <v>104</v>
      </c>
      <c r="D5" s="118"/>
      <c r="E5" s="118" t="s">
        <v>149</v>
      </c>
      <c r="F5" s="124" t="s">
        <v>139</v>
      </c>
      <c r="G5" s="142" t="s">
        <v>150</v>
      </c>
    </row>
    <row r="6" spans="1:7" ht="48" customHeight="1" x14ac:dyDescent="0.25">
      <c r="A6" s="118"/>
      <c r="B6" s="118"/>
      <c r="C6" s="5" t="s">
        <v>106</v>
      </c>
      <c r="D6" s="5" t="s">
        <v>107</v>
      </c>
      <c r="E6" s="118"/>
      <c r="F6" s="125"/>
      <c r="G6" s="142"/>
    </row>
    <row r="7" spans="1:7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62">
        <v>7</v>
      </c>
    </row>
    <row r="8" spans="1:7" s="2" customFormat="1" x14ac:dyDescent="0.25">
      <c r="A8" s="16" t="s">
        <v>279</v>
      </c>
      <c r="B8" s="13">
        <f>SUM(B9:B10)</f>
        <v>15000</v>
      </c>
      <c r="C8" s="13"/>
      <c r="D8" s="13"/>
      <c r="E8" s="13"/>
      <c r="F8" s="13"/>
      <c r="G8" s="63">
        <f>B8</f>
        <v>15000</v>
      </c>
    </row>
    <row r="9" spans="1:7" x14ac:dyDescent="0.25">
      <c r="A9" s="26" t="s">
        <v>278</v>
      </c>
      <c r="B9" s="3">
        <v>9172</v>
      </c>
      <c r="C9" s="3"/>
      <c r="D9" s="3"/>
      <c r="E9" s="3"/>
      <c r="F9" s="3"/>
      <c r="G9" s="64">
        <f>B9+E9+F9</f>
        <v>9172</v>
      </c>
    </row>
    <row r="10" spans="1:7" x14ac:dyDescent="0.25">
      <c r="A10" s="26" t="s">
        <v>281</v>
      </c>
      <c r="B10" s="3">
        <v>5828</v>
      </c>
      <c r="C10" s="3"/>
      <c r="D10" s="3"/>
      <c r="E10" s="3"/>
      <c r="F10" s="3"/>
      <c r="G10" s="64">
        <f>B10+E10+F10</f>
        <v>5828</v>
      </c>
    </row>
    <row r="11" spans="1:7" s="2" customFormat="1" x14ac:dyDescent="0.25">
      <c r="A11" s="16" t="s">
        <v>151</v>
      </c>
      <c r="B11" s="13">
        <f>SUM(B12+B13)</f>
        <v>10000</v>
      </c>
      <c r="C11" s="13"/>
      <c r="D11" s="13"/>
      <c r="E11" s="13"/>
      <c r="F11" s="13"/>
      <c r="G11" s="63">
        <f>SUM(G12:G13)</f>
        <v>10000</v>
      </c>
    </row>
    <row r="12" spans="1:7" x14ac:dyDescent="0.25">
      <c r="A12" s="26" t="s">
        <v>280</v>
      </c>
      <c r="B12" s="3">
        <v>6114</v>
      </c>
      <c r="C12" s="3"/>
      <c r="D12" s="3"/>
      <c r="E12" s="3"/>
      <c r="F12" s="3"/>
      <c r="G12" s="64">
        <f>B12+E12+F12</f>
        <v>6114</v>
      </c>
    </row>
    <row r="13" spans="1:7" x14ac:dyDescent="0.25">
      <c r="A13" s="26" t="s">
        <v>282</v>
      </c>
      <c r="B13" s="3">
        <v>3886</v>
      </c>
      <c r="C13" s="3"/>
      <c r="D13" s="3"/>
      <c r="E13" s="3"/>
      <c r="F13" s="3"/>
      <c r="G13" s="64">
        <f>B13+E13+F13</f>
        <v>3886</v>
      </c>
    </row>
    <row r="14" spans="1:7" s="2" customFormat="1" ht="36" x14ac:dyDescent="0.25">
      <c r="A14" s="16" t="s">
        <v>283</v>
      </c>
      <c r="B14" s="13"/>
      <c r="C14" s="13"/>
      <c r="D14" s="13"/>
      <c r="E14" s="13">
        <f>E15</f>
        <v>19800</v>
      </c>
      <c r="F14" s="13"/>
      <c r="G14" s="63">
        <f>E14</f>
        <v>19800</v>
      </c>
    </row>
    <row r="15" spans="1:7" x14ac:dyDescent="0.25">
      <c r="A15" s="26" t="s">
        <v>277</v>
      </c>
      <c r="B15" s="3"/>
      <c r="C15" s="3"/>
      <c r="D15" s="3"/>
      <c r="E15" s="3">
        <v>19800</v>
      </c>
      <c r="F15" s="3"/>
      <c r="G15" s="64">
        <f>E15</f>
        <v>19800</v>
      </c>
    </row>
    <row r="16" spans="1:7" x14ac:dyDescent="0.25">
      <c r="A16" s="10" t="s">
        <v>122</v>
      </c>
      <c r="B16" s="13">
        <f>B8+B11</f>
        <v>25000</v>
      </c>
      <c r="C16" s="13">
        <v>0</v>
      </c>
      <c r="D16" s="13">
        <v>0</v>
      </c>
      <c r="E16" s="13">
        <f>E14</f>
        <v>19800</v>
      </c>
      <c r="F16" s="13">
        <v>0</v>
      </c>
      <c r="G16" s="63">
        <f>G8+G11+G14</f>
        <v>44800</v>
      </c>
    </row>
    <row r="17" spans="1:7" s="9" customFormat="1" ht="12" customHeight="1" x14ac:dyDescent="0.2">
      <c r="A17" s="110" t="s">
        <v>205</v>
      </c>
      <c r="B17" s="110"/>
      <c r="C17" s="110"/>
      <c r="D17" s="110"/>
      <c r="E17" s="38"/>
      <c r="F17" s="38"/>
      <c r="G17" s="38"/>
    </row>
    <row r="18" spans="1:7" s="9" customFormat="1" ht="12.75" customHeight="1" x14ac:dyDescent="0.2">
      <c r="A18" s="110" t="s">
        <v>206</v>
      </c>
      <c r="B18" s="110"/>
      <c r="C18" s="110"/>
      <c r="D18" s="110"/>
      <c r="E18" s="38"/>
      <c r="F18" s="38"/>
      <c r="G18" s="38"/>
    </row>
    <row r="19" spans="1:7" x14ac:dyDescent="0.25">
      <c r="A19" s="126" t="s">
        <v>152</v>
      </c>
      <c r="B19" s="94"/>
      <c r="C19" s="94"/>
      <c r="D19" s="94"/>
      <c r="E19" s="94"/>
      <c r="F19" s="94"/>
      <c r="G19" s="94"/>
    </row>
    <row r="20" spans="1:7" x14ac:dyDescent="0.25">
      <c r="A20" s="128" t="s">
        <v>218</v>
      </c>
      <c r="B20" s="128"/>
      <c r="C20" s="128"/>
      <c r="D20" s="128"/>
      <c r="E20" s="128"/>
      <c r="F20" s="128"/>
      <c r="G20" s="128"/>
    </row>
    <row r="22" spans="1:7" x14ac:dyDescent="0.25">
      <c r="A22" s="118" t="s">
        <v>147</v>
      </c>
      <c r="B22" s="118" t="s">
        <v>148</v>
      </c>
      <c r="C22" s="118"/>
      <c r="D22" s="118"/>
      <c r="E22" s="118"/>
      <c r="F22" s="118"/>
      <c r="G22" s="118"/>
    </row>
    <row r="23" spans="1:7" ht="25.15" customHeight="1" x14ac:dyDescent="0.25">
      <c r="A23" s="118"/>
      <c r="B23" s="118" t="s">
        <v>103</v>
      </c>
      <c r="C23" s="118" t="s">
        <v>104</v>
      </c>
      <c r="D23" s="118"/>
      <c r="E23" s="118" t="s">
        <v>149</v>
      </c>
      <c r="F23" s="124" t="s">
        <v>139</v>
      </c>
      <c r="G23" s="142" t="s">
        <v>150</v>
      </c>
    </row>
    <row r="24" spans="1:7" ht="48" customHeight="1" x14ac:dyDescent="0.25">
      <c r="A24" s="118"/>
      <c r="B24" s="118"/>
      <c r="C24" s="5" t="s">
        <v>106</v>
      </c>
      <c r="D24" s="5" t="s">
        <v>107</v>
      </c>
      <c r="E24" s="118"/>
      <c r="F24" s="125"/>
      <c r="G24" s="142"/>
    </row>
    <row r="25" spans="1:7" x14ac:dyDescent="0.25">
      <c r="A25" s="5">
        <v>1</v>
      </c>
      <c r="B25" s="5">
        <v>2</v>
      </c>
      <c r="C25" s="5">
        <v>3</v>
      </c>
      <c r="D25" s="5">
        <v>4</v>
      </c>
      <c r="E25" s="5">
        <v>5</v>
      </c>
      <c r="F25" s="5">
        <v>6</v>
      </c>
      <c r="G25" s="62">
        <v>7</v>
      </c>
    </row>
    <row r="26" spans="1:7" s="2" customFormat="1" x14ac:dyDescent="0.25">
      <c r="A26" s="16" t="s">
        <v>279</v>
      </c>
      <c r="B26" s="13">
        <f>SUM(B27:B28)</f>
        <v>15000</v>
      </c>
      <c r="C26" s="13"/>
      <c r="D26" s="13"/>
      <c r="E26" s="13"/>
      <c r="F26" s="13"/>
      <c r="G26" s="63">
        <f>B26</f>
        <v>15000</v>
      </c>
    </row>
    <row r="27" spans="1:7" x14ac:dyDescent="0.25">
      <c r="A27" s="26" t="s">
        <v>278</v>
      </c>
      <c r="B27" s="3">
        <v>9172</v>
      </c>
      <c r="C27" s="3"/>
      <c r="D27" s="3"/>
      <c r="E27" s="3"/>
      <c r="F27" s="3"/>
      <c r="G27" s="64">
        <f>B27+E27+F27</f>
        <v>9172</v>
      </c>
    </row>
    <row r="28" spans="1:7" x14ac:dyDescent="0.25">
      <c r="A28" s="26" t="s">
        <v>281</v>
      </c>
      <c r="B28" s="3">
        <v>5828</v>
      </c>
      <c r="C28" s="3"/>
      <c r="D28" s="3"/>
      <c r="E28" s="3"/>
      <c r="F28" s="3"/>
      <c r="G28" s="64">
        <f>B28+E28+F28</f>
        <v>5828</v>
      </c>
    </row>
    <row r="29" spans="1:7" s="2" customFormat="1" x14ac:dyDescent="0.25">
      <c r="A29" s="16" t="s">
        <v>151</v>
      </c>
      <c r="B29" s="13">
        <f>SUM(B30+B31)</f>
        <v>10000</v>
      </c>
      <c r="C29" s="13"/>
      <c r="D29" s="13"/>
      <c r="E29" s="13"/>
      <c r="F29" s="13"/>
      <c r="G29" s="63">
        <f>SUM(G30:G31)</f>
        <v>10000</v>
      </c>
    </row>
    <row r="30" spans="1:7" x14ac:dyDescent="0.25">
      <c r="A30" s="26" t="s">
        <v>280</v>
      </c>
      <c r="B30" s="3">
        <v>6114</v>
      </c>
      <c r="C30" s="3"/>
      <c r="D30" s="3"/>
      <c r="E30" s="3"/>
      <c r="F30" s="3"/>
      <c r="G30" s="64">
        <f>B30+E30+F30</f>
        <v>6114</v>
      </c>
    </row>
    <row r="31" spans="1:7" x14ac:dyDescent="0.25">
      <c r="A31" s="26" t="s">
        <v>282</v>
      </c>
      <c r="B31" s="3">
        <v>3886</v>
      </c>
      <c r="C31" s="3"/>
      <c r="D31" s="3"/>
      <c r="E31" s="3"/>
      <c r="F31" s="3"/>
      <c r="G31" s="64">
        <f>B31+E31+F31</f>
        <v>3886</v>
      </c>
    </row>
    <row r="32" spans="1:7" x14ac:dyDescent="0.25">
      <c r="A32" s="10" t="s">
        <v>122</v>
      </c>
      <c r="B32" s="13">
        <f>B26+B29</f>
        <v>25000</v>
      </c>
      <c r="C32" s="13">
        <v>0</v>
      </c>
      <c r="D32" s="13">
        <v>0</v>
      </c>
      <c r="E32" s="13">
        <v>0</v>
      </c>
      <c r="F32" s="13">
        <v>0</v>
      </c>
      <c r="G32" s="63">
        <f>G26+G29</f>
        <v>25000</v>
      </c>
    </row>
    <row r="33" spans="1:7" s="9" customFormat="1" ht="12" x14ac:dyDescent="0.2">
      <c r="A33" s="110" t="s">
        <v>205</v>
      </c>
      <c r="B33" s="110"/>
      <c r="C33" s="110"/>
      <c r="D33" s="110"/>
      <c r="E33" s="38"/>
      <c r="F33" s="38"/>
      <c r="G33" s="38"/>
    </row>
    <row r="34" spans="1:7" s="9" customFormat="1" ht="12" x14ac:dyDescent="0.2">
      <c r="A34" s="110" t="s">
        <v>206</v>
      </c>
      <c r="B34" s="110"/>
      <c r="C34" s="110"/>
      <c r="D34" s="110"/>
      <c r="E34" s="38"/>
      <c r="F34" s="38"/>
      <c r="G34" s="38"/>
    </row>
    <row r="35" spans="1:7" x14ac:dyDescent="0.25">
      <c r="A35" s="126" t="s">
        <v>152</v>
      </c>
      <c r="B35" s="94"/>
      <c r="C35" s="94"/>
      <c r="D35" s="94"/>
      <c r="E35" s="94"/>
      <c r="F35" s="94"/>
      <c r="G35" s="94"/>
    </row>
    <row r="36" spans="1:7" x14ac:dyDescent="0.25">
      <c r="A36" s="128" t="s">
        <v>284</v>
      </c>
      <c r="B36" s="128"/>
      <c r="C36" s="128"/>
      <c r="D36" s="128"/>
      <c r="E36" s="128"/>
      <c r="F36" s="128"/>
      <c r="G36" s="128"/>
    </row>
    <row r="38" spans="1:7" x14ac:dyDescent="0.25">
      <c r="A38" s="118" t="s">
        <v>147</v>
      </c>
      <c r="B38" s="118" t="s">
        <v>148</v>
      </c>
      <c r="C38" s="118"/>
      <c r="D38" s="118"/>
      <c r="E38" s="118"/>
      <c r="F38" s="118"/>
      <c r="G38" s="118"/>
    </row>
    <row r="39" spans="1:7" ht="25.15" customHeight="1" x14ac:dyDescent="0.25">
      <c r="A39" s="118"/>
      <c r="B39" s="118" t="s">
        <v>103</v>
      </c>
      <c r="C39" s="118" t="s">
        <v>104</v>
      </c>
      <c r="D39" s="118"/>
      <c r="E39" s="118" t="s">
        <v>149</v>
      </c>
      <c r="F39" s="124" t="s">
        <v>139</v>
      </c>
      <c r="G39" s="142" t="s">
        <v>150</v>
      </c>
    </row>
    <row r="40" spans="1:7" ht="48" customHeight="1" x14ac:dyDescent="0.25">
      <c r="A40" s="118"/>
      <c r="B40" s="118"/>
      <c r="C40" s="5" t="s">
        <v>106</v>
      </c>
      <c r="D40" s="5" t="s">
        <v>107</v>
      </c>
      <c r="E40" s="118"/>
      <c r="F40" s="125"/>
      <c r="G40" s="142"/>
    </row>
    <row r="41" spans="1:7" x14ac:dyDescent="0.25">
      <c r="A41" s="5">
        <v>1</v>
      </c>
      <c r="B41" s="5">
        <v>2</v>
      </c>
      <c r="C41" s="5">
        <v>3</v>
      </c>
      <c r="D41" s="5">
        <v>4</v>
      </c>
      <c r="E41" s="5">
        <v>5</v>
      </c>
      <c r="F41" s="5">
        <v>6</v>
      </c>
      <c r="G41" s="62">
        <v>7</v>
      </c>
    </row>
    <row r="42" spans="1:7" s="2" customFormat="1" x14ac:dyDescent="0.25">
      <c r="A42" s="16" t="s">
        <v>279</v>
      </c>
      <c r="B42" s="13">
        <f>SUM(B43:B44)</f>
        <v>15000</v>
      </c>
      <c r="C42" s="13"/>
      <c r="D42" s="13"/>
      <c r="E42" s="13"/>
      <c r="F42" s="13"/>
      <c r="G42" s="63">
        <f>B42</f>
        <v>15000</v>
      </c>
    </row>
    <row r="43" spans="1:7" x14ac:dyDescent="0.25">
      <c r="A43" s="26" t="s">
        <v>278</v>
      </c>
      <c r="B43" s="3">
        <v>9172</v>
      </c>
      <c r="C43" s="3"/>
      <c r="D43" s="3"/>
      <c r="E43" s="3"/>
      <c r="F43" s="3"/>
      <c r="G43" s="64">
        <f>B43+E43+F43</f>
        <v>9172</v>
      </c>
    </row>
    <row r="44" spans="1:7" x14ac:dyDescent="0.25">
      <c r="A44" s="26" t="s">
        <v>281</v>
      </c>
      <c r="B44" s="3">
        <v>5828</v>
      </c>
      <c r="C44" s="3"/>
      <c r="D44" s="3"/>
      <c r="E44" s="3"/>
      <c r="F44" s="3"/>
      <c r="G44" s="64">
        <f>B44+E44+F44</f>
        <v>5828</v>
      </c>
    </row>
    <row r="45" spans="1:7" s="2" customFormat="1" x14ac:dyDescent="0.25">
      <c r="A45" s="16" t="s">
        <v>151</v>
      </c>
      <c r="B45" s="13">
        <f>SUM(B46+B47)</f>
        <v>10000</v>
      </c>
      <c r="C45" s="13"/>
      <c r="D45" s="13"/>
      <c r="E45" s="13"/>
      <c r="F45" s="13"/>
      <c r="G45" s="63">
        <f>SUM(G46:G47)</f>
        <v>10000</v>
      </c>
    </row>
    <row r="46" spans="1:7" x14ac:dyDescent="0.25">
      <c r="A46" s="26" t="s">
        <v>280</v>
      </c>
      <c r="B46" s="3">
        <v>6114</v>
      </c>
      <c r="C46" s="3"/>
      <c r="D46" s="3"/>
      <c r="E46" s="3"/>
      <c r="F46" s="3"/>
      <c r="G46" s="64">
        <f>B46+E46+F46</f>
        <v>6114</v>
      </c>
    </row>
    <row r="47" spans="1:7" x14ac:dyDescent="0.25">
      <c r="A47" s="26" t="s">
        <v>282</v>
      </c>
      <c r="B47" s="3">
        <v>3886</v>
      </c>
      <c r="C47" s="3"/>
      <c r="D47" s="3"/>
      <c r="E47" s="3"/>
      <c r="F47" s="3"/>
      <c r="G47" s="64">
        <f>B47+E47+F47</f>
        <v>3886</v>
      </c>
    </row>
    <row r="48" spans="1:7" x14ac:dyDescent="0.25">
      <c r="A48" s="10" t="s">
        <v>122</v>
      </c>
      <c r="B48" s="13">
        <f>B42+B45</f>
        <v>25000</v>
      </c>
      <c r="C48" s="13">
        <v>0</v>
      </c>
      <c r="D48" s="13">
        <v>0</v>
      </c>
      <c r="E48" s="13">
        <v>0</v>
      </c>
      <c r="F48" s="13">
        <v>0</v>
      </c>
      <c r="G48" s="63">
        <f>G42+G45</f>
        <v>25000</v>
      </c>
    </row>
    <row r="49" spans="1:7" s="9" customFormat="1" ht="12" x14ac:dyDescent="0.2">
      <c r="A49" s="110" t="s">
        <v>205</v>
      </c>
      <c r="B49" s="110"/>
      <c r="C49" s="110"/>
      <c r="D49" s="110"/>
      <c r="E49" s="38"/>
      <c r="F49" s="38"/>
      <c r="G49" s="38"/>
    </row>
    <row r="50" spans="1:7" s="9" customFormat="1" ht="12" x14ac:dyDescent="0.2">
      <c r="A50" s="110" t="s">
        <v>206</v>
      </c>
      <c r="B50" s="110"/>
      <c r="C50" s="110"/>
      <c r="D50" s="110"/>
      <c r="E50" s="38"/>
      <c r="F50" s="38"/>
      <c r="G50" s="38"/>
    </row>
  </sheetData>
  <mergeCells count="33">
    <mergeCell ref="A17:D17"/>
    <mergeCell ref="A18:D18"/>
    <mergeCell ref="A19:G19"/>
    <mergeCell ref="A20:G20"/>
    <mergeCell ref="A22:A24"/>
    <mergeCell ref="B22:G22"/>
    <mergeCell ref="B23:B24"/>
    <mergeCell ref="C23:D23"/>
    <mergeCell ref="E23:E24"/>
    <mergeCell ref="F23:F24"/>
    <mergeCell ref="G23:G24"/>
    <mergeCell ref="A1:G1"/>
    <mergeCell ref="A2:G2"/>
    <mergeCell ref="A4:A6"/>
    <mergeCell ref="B4:G4"/>
    <mergeCell ref="B5:B6"/>
    <mergeCell ref="C5:D5"/>
    <mergeCell ref="E5:E6"/>
    <mergeCell ref="F5:F6"/>
    <mergeCell ref="G5:G6"/>
    <mergeCell ref="A33:D33"/>
    <mergeCell ref="A34:D34"/>
    <mergeCell ref="A49:D49"/>
    <mergeCell ref="A50:D50"/>
    <mergeCell ref="A35:G35"/>
    <mergeCell ref="A36:G36"/>
    <mergeCell ref="A38:A40"/>
    <mergeCell ref="B38:G38"/>
    <mergeCell ref="B39:B40"/>
    <mergeCell ref="C39:D39"/>
    <mergeCell ref="E39:E40"/>
    <mergeCell ref="F39:F40"/>
    <mergeCell ref="G39:G40"/>
  </mergeCells>
  <pageMargins left="0.31496062992125984" right="0.31496062992125984" top="0.74803149606299213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05"/>
  <sheetViews>
    <sheetView tabSelected="1" topLeftCell="A61" zoomScale="106" zoomScaleNormal="106" workbookViewId="0">
      <selection activeCell="F20" sqref="F20"/>
    </sheetView>
  </sheetViews>
  <sheetFormatPr defaultRowHeight="15" x14ac:dyDescent="0.25"/>
  <cols>
    <col min="1" max="1" width="66.28515625" style="55" customWidth="1"/>
    <col min="2" max="2" width="9.140625" style="55"/>
    <col min="3" max="3" width="9.5703125" style="55" customWidth="1"/>
    <col min="4" max="4" width="11.28515625" style="55" customWidth="1"/>
    <col min="5" max="5" width="14.5703125" style="56" customWidth="1"/>
    <col min="6" max="6" width="13.5703125" style="56" customWidth="1"/>
    <col min="7" max="7" width="14.5703125" style="56" customWidth="1"/>
    <col min="9" max="9" width="15.7109375" customWidth="1"/>
    <col min="11" max="13" width="10.7109375" bestFit="1" customWidth="1"/>
  </cols>
  <sheetData>
    <row r="2" spans="1:7" x14ac:dyDescent="0.25">
      <c r="A2" s="100" t="s">
        <v>64</v>
      </c>
      <c r="B2" s="100"/>
      <c r="C2" s="100"/>
      <c r="D2" s="100"/>
      <c r="E2" s="100"/>
      <c r="F2" s="100"/>
      <c r="G2" s="100"/>
    </row>
    <row r="4" spans="1:7" ht="73.349999999999994" customHeight="1" x14ac:dyDescent="0.25">
      <c r="A4" s="47" t="s">
        <v>0</v>
      </c>
      <c r="B4" s="47" t="s">
        <v>1</v>
      </c>
      <c r="C4" s="69" t="s">
        <v>2</v>
      </c>
      <c r="D4" s="69" t="s">
        <v>3</v>
      </c>
      <c r="E4" s="46" t="s">
        <v>226</v>
      </c>
      <c r="F4" s="46" t="s">
        <v>227</v>
      </c>
      <c r="G4" s="46" t="s">
        <v>228</v>
      </c>
    </row>
    <row r="5" spans="1:7" ht="9" customHeight="1" x14ac:dyDescent="0.25">
      <c r="A5" s="47">
        <v>1</v>
      </c>
      <c r="B5" s="47">
        <v>2</v>
      </c>
      <c r="C5" s="47">
        <v>3</v>
      </c>
      <c r="D5" s="47">
        <v>4</v>
      </c>
      <c r="E5" s="48">
        <v>5</v>
      </c>
      <c r="F5" s="48">
        <v>6</v>
      </c>
      <c r="G5" s="48">
        <v>7</v>
      </c>
    </row>
    <row r="6" spans="1:7" ht="12.2" customHeight="1" x14ac:dyDescent="0.25">
      <c r="A6" s="70" t="s">
        <v>4</v>
      </c>
      <c r="B6" s="47">
        <v>1</v>
      </c>
      <c r="C6" s="47" t="s">
        <v>5</v>
      </c>
      <c r="D6" s="50" t="s">
        <v>5</v>
      </c>
      <c r="E6" s="71">
        <v>0</v>
      </c>
      <c r="F6" s="71">
        <v>0</v>
      </c>
      <c r="G6" s="71">
        <v>0</v>
      </c>
    </row>
    <row r="7" spans="1:7" ht="10.35" customHeight="1" x14ac:dyDescent="0.25">
      <c r="A7" s="70" t="s">
        <v>6</v>
      </c>
      <c r="B7" s="47">
        <v>2</v>
      </c>
      <c r="C7" s="47" t="s">
        <v>5</v>
      </c>
      <c r="D7" s="50" t="s">
        <v>5</v>
      </c>
      <c r="E7" s="46">
        <v>0</v>
      </c>
      <c r="F7" s="46">
        <v>0</v>
      </c>
      <c r="G7" s="46">
        <v>0</v>
      </c>
    </row>
    <row r="8" spans="1:7" s="80" customFormat="1" ht="11.65" customHeight="1" x14ac:dyDescent="0.25">
      <c r="A8" s="77" t="s">
        <v>7</v>
      </c>
      <c r="B8" s="78">
        <v>1000</v>
      </c>
      <c r="C8" s="77"/>
      <c r="D8" s="78"/>
      <c r="E8" s="79">
        <f>E15+E29</f>
        <v>25199332</v>
      </c>
      <c r="F8" s="79">
        <f>F14+F29</f>
        <v>25702317</v>
      </c>
      <c r="G8" s="79">
        <f>G14+G29</f>
        <v>26682741</v>
      </c>
    </row>
    <row r="9" spans="1:7" ht="10.35" customHeight="1" x14ac:dyDescent="0.25">
      <c r="A9" s="51" t="s">
        <v>8</v>
      </c>
      <c r="B9" s="47">
        <v>1100</v>
      </c>
      <c r="C9" s="47">
        <v>120</v>
      </c>
      <c r="D9" s="47"/>
      <c r="E9" s="46">
        <v>0</v>
      </c>
      <c r="F9" s="46">
        <v>0</v>
      </c>
      <c r="G9" s="46">
        <v>0</v>
      </c>
    </row>
    <row r="10" spans="1:7" ht="10.35" customHeight="1" x14ac:dyDescent="0.25">
      <c r="A10" s="51" t="s">
        <v>9</v>
      </c>
      <c r="B10" s="51"/>
      <c r="C10" s="51"/>
      <c r="D10" s="47"/>
      <c r="E10" s="46">
        <v>0</v>
      </c>
      <c r="F10" s="46">
        <v>0</v>
      </c>
      <c r="G10" s="46">
        <v>0</v>
      </c>
    </row>
    <row r="11" spans="1:7" ht="10.35" customHeight="1" x14ac:dyDescent="0.25">
      <c r="A11" s="51" t="s">
        <v>8</v>
      </c>
      <c r="B11" s="47">
        <v>1110</v>
      </c>
      <c r="C11" s="51"/>
      <c r="D11" s="47"/>
      <c r="E11" s="46">
        <v>0</v>
      </c>
      <c r="F11" s="46">
        <v>0</v>
      </c>
      <c r="G11" s="46">
        <v>0</v>
      </c>
    </row>
    <row r="12" spans="1:7" ht="10.9" customHeight="1" x14ac:dyDescent="0.25">
      <c r="A12" s="51" t="s">
        <v>10</v>
      </c>
      <c r="B12" s="51"/>
      <c r="C12" s="51"/>
      <c r="D12" s="47"/>
      <c r="E12" s="46">
        <v>0</v>
      </c>
      <c r="F12" s="46">
        <v>0</v>
      </c>
      <c r="G12" s="46">
        <v>0</v>
      </c>
    </row>
    <row r="13" spans="1:7" ht="10.35" customHeight="1" x14ac:dyDescent="0.25">
      <c r="A13" s="51" t="s">
        <v>11</v>
      </c>
      <c r="B13" s="47">
        <v>1120</v>
      </c>
      <c r="C13" s="51"/>
      <c r="D13" s="47"/>
      <c r="E13" s="46">
        <v>0</v>
      </c>
      <c r="F13" s="46">
        <v>0</v>
      </c>
      <c r="G13" s="46">
        <v>0</v>
      </c>
    </row>
    <row r="14" spans="1:7" ht="14.25" customHeight="1" x14ac:dyDescent="0.25">
      <c r="A14" s="72" t="s">
        <v>12</v>
      </c>
      <c r="B14" s="73">
        <v>1200</v>
      </c>
      <c r="C14" s="73">
        <v>130</v>
      </c>
      <c r="D14" s="73"/>
      <c r="E14" s="74">
        <f>E15</f>
        <v>24716212</v>
      </c>
      <c r="F14" s="74">
        <f>F15</f>
        <v>25702317</v>
      </c>
      <c r="G14" s="74">
        <f>G15</f>
        <v>26682741</v>
      </c>
    </row>
    <row r="15" spans="1:7" ht="11.65" customHeight="1" x14ac:dyDescent="0.25">
      <c r="A15" s="51" t="s">
        <v>8</v>
      </c>
      <c r="B15" s="47">
        <v>1210</v>
      </c>
      <c r="C15" s="47">
        <v>130</v>
      </c>
      <c r="D15" s="47"/>
      <c r="E15" s="46">
        <f>E17+E20</f>
        <v>24716212</v>
      </c>
      <c r="F15" s="46">
        <f>F17+F20</f>
        <v>25702317</v>
      </c>
      <c r="G15" s="46">
        <f>G17+G20</f>
        <v>26682741</v>
      </c>
    </row>
    <row r="16" spans="1:7" ht="25.5" customHeight="1" x14ac:dyDescent="0.25">
      <c r="A16" s="51" t="s">
        <v>13</v>
      </c>
      <c r="B16" s="47"/>
      <c r="C16" s="47"/>
      <c r="D16" s="48"/>
      <c r="E16" s="46">
        <f>E17</f>
        <v>24584212</v>
      </c>
      <c r="F16" s="46">
        <f>F17</f>
        <v>25702317</v>
      </c>
      <c r="G16" s="46">
        <f>G17</f>
        <v>26682741</v>
      </c>
    </row>
    <row r="17" spans="1:7" ht="22.5" customHeight="1" x14ac:dyDescent="0.25">
      <c r="A17" s="51" t="s">
        <v>14</v>
      </c>
      <c r="B17" s="47">
        <v>1220</v>
      </c>
      <c r="C17" s="47">
        <v>130</v>
      </c>
      <c r="D17" s="47"/>
      <c r="E17" s="46">
        <f>SUM(E18:E19)</f>
        <v>24584212</v>
      </c>
      <c r="F17" s="46">
        <f>SUM(F18:F19)</f>
        <v>25702317</v>
      </c>
      <c r="G17" s="46">
        <f>SUM(G18:G19)</f>
        <v>26682741</v>
      </c>
    </row>
    <row r="18" spans="1:7" ht="22.5" customHeight="1" x14ac:dyDescent="0.25">
      <c r="A18" s="51"/>
      <c r="B18" s="47"/>
      <c r="C18" s="47"/>
      <c r="D18" s="48" t="s">
        <v>294</v>
      </c>
      <c r="E18" s="46">
        <v>15074467</v>
      </c>
      <c r="F18" s="46">
        <v>15954343</v>
      </c>
      <c r="G18" s="46">
        <v>16641317</v>
      </c>
    </row>
    <row r="19" spans="1:7" ht="22.5" customHeight="1" x14ac:dyDescent="0.25">
      <c r="A19" s="51"/>
      <c r="B19" s="47"/>
      <c r="C19" s="47"/>
      <c r="D19" s="48" t="s">
        <v>295</v>
      </c>
      <c r="E19" s="46">
        <v>9509745</v>
      </c>
      <c r="F19" s="46">
        <v>9747974</v>
      </c>
      <c r="G19" s="46">
        <v>10041424</v>
      </c>
    </row>
    <row r="20" spans="1:7" ht="11.65" customHeight="1" x14ac:dyDescent="0.25">
      <c r="A20" s="51" t="s">
        <v>15</v>
      </c>
      <c r="B20" s="47">
        <v>1230</v>
      </c>
      <c r="C20" s="47">
        <v>130</v>
      </c>
      <c r="D20" s="47"/>
      <c r="E20" s="46">
        <f>E21</f>
        <v>132000</v>
      </c>
      <c r="F20" s="46">
        <f>F21</f>
        <v>0</v>
      </c>
      <c r="G20" s="46">
        <f>G21</f>
        <v>0</v>
      </c>
    </row>
    <row r="21" spans="1:7" ht="10.35" customHeight="1" x14ac:dyDescent="0.25">
      <c r="A21" s="51" t="s">
        <v>16</v>
      </c>
      <c r="B21" s="47">
        <v>1240</v>
      </c>
      <c r="C21" s="47">
        <v>130</v>
      </c>
      <c r="D21" s="48" t="s">
        <v>297</v>
      </c>
      <c r="E21" s="46">
        <v>132000</v>
      </c>
      <c r="F21" s="46">
        <v>0</v>
      </c>
      <c r="G21" s="46">
        <v>0</v>
      </c>
    </row>
    <row r="22" spans="1:7" ht="9.6" customHeight="1" x14ac:dyDescent="0.25">
      <c r="A22" s="51" t="s">
        <v>17</v>
      </c>
      <c r="B22" s="47">
        <v>1300</v>
      </c>
      <c r="C22" s="47">
        <v>140</v>
      </c>
      <c r="D22" s="47"/>
      <c r="E22" s="46">
        <v>0</v>
      </c>
      <c r="F22" s="46">
        <v>0</v>
      </c>
      <c r="G22" s="46">
        <v>0</v>
      </c>
    </row>
    <row r="23" spans="1:7" ht="9" customHeight="1" x14ac:dyDescent="0.25">
      <c r="A23" s="51" t="s">
        <v>8</v>
      </c>
      <c r="B23" s="51"/>
      <c r="C23" s="51"/>
      <c r="D23" s="47"/>
      <c r="E23" s="46">
        <v>0</v>
      </c>
      <c r="F23" s="46">
        <v>0</v>
      </c>
      <c r="G23" s="46">
        <v>0</v>
      </c>
    </row>
    <row r="24" spans="1:7" ht="9" customHeight="1" x14ac:dyDescent="0.25">
      <c r="A24" s="51" t="s">
        <v>18</v>
      </c>
      <c r="B24" s="47">
        <v>1400</v>
      </c>
      <c r="C24" s="47">
        <v>150</v>
      </c>
      <c r="D24" s="47"/>
      <c r="E24" s="46">
        <v>0</v>
      </c>
      <c r="F24" s="46">
        <v>0</v>
      </c>
      <c r="G24" s="46">
        <v>0</v>
      </c>
    </row>
    <row r="25" spans="1:7" ht="9.6" customHeight="1" x14ac:dyDescent="0.25">
      <c r="A25" s="51" t="s">
        <v>8</v>
      </c>
      <c r="B25" s="51"/>
      <c r="C25" s="51"/>
      <c r="D25" s="47"/>
      <c r="E25" s="46">
        <v>0</v>
      </c>
      <c r="F25" s="46">
        <v>0</v>
      </c>
      <c r="G25" s="46">
        <v>0</v>
      </c>
    </row>
    <row r="26" spans="1:7" ht="10.9" customHeight="1" x14ac:dyDescent="0.25">
      <c r="A26" s="51" t="s">
        <v>19</v>
      </c>
      <c r="B26" s="47">
        <v>1410</v>
      </c>
      <c r="C26" s="47"/>
      <c r="D26" s="47"/>
      <c r="E26" s="46">
        <v>0</v>
      </c>
      <c r="F26" s="46">
        <v>0</v>
      </c>
      <c r="G26" s="46">
        <v>0</v>
      </c>
    </row>
    <row r="27" spans="1:7" ht="10.9" customHeight="1" x14ac:dyDescent="0.25">
      <c r="A27" s="51" t="s">
        <v>22</v>
      </c>
      <c r="B27" s="47">
        <v>1420</v>
      </c>
      <c r="C27" s="47">
        <v>150</v>
      </c>
      <c r="D27" s="47"/>
      <c r="E27" s="46">
        <v>0</v>
      </c>
      <c r="F27" s="46">
        <v>0</v>
      </c>
      <c r="G27" s="46">
        <v>0</v>
      </c>
    </row>
    <row r="28" spans="1:7" ht="10.9" customHeight="1" x14ac:dyDescent="0.25">
      <c r="A28" s="51" t="s">
        <v>20</v>
      </c>
      <c r="B28" s="47">
        <v>1430</v>
      </c>
      <c r="C28" s="51"/>
      <c r="D28" s="47"/>
      <c r="E28" s="46">
        <v>0</v>
      </c>
      <c r="F28" s="46">
        <v>0</v>
      </c>
      <c r="G28" s="46">
        <v>0</v>
      </c>
    </row>
    <row r="29" spans="1:7" ht="11.65" customHeight="1" x14ac:dyDescent="0.25">
      <c r="A29" s="51" t="s">
        <v>21</v>
      </c>
      <c r="B29" s="47">
        <v>1500</v>
      </c>
      <c r="C29" s="47">
        <v>150</v>
      </c>
      <c r="D29" s="47"/>
      <c r="E29" s="71">
        <f>E31</f>
        <v>483120</v>
      </c>
      <c r="F29" s="71">
        <f>F31</f>
        <v>0</v>
      </c>
      <c r="G29" s="71">
        <f>G31</f>
        <v>0</v>
      </c>
    </row>
    <row r="30" spans="1:7" ht="9" customHeight="1" x14ac:dyDescent="0.25">
      <c r="A30" s="51" t="s">
        <v>8</v>
      </c>
      <c r="B30" s="51"/>
      <c r="C30" s="51"/>
      <c r="D30" s="47"/>
      <c r="E30" s="46"/>
      <c r="F30" s="46"/>
      <c r="G30" s="46"/>
    </row>
    <row r="31" spans="1:7" ht="10.9" customHeight="1" x14ac:dyDescent="0.25">
      <c r="A31" s="51" t="s">
        <v>22</v>
      </c>
      <c r="B31" s="47">
        <v>1510</v>
      </c>
      <c r="C31" s="47">
        <v>150</v>
      </c>
      <c r="D31" s="48" t="s">
        <v>296</v>
      </c>
      <c r="E31" s="46">
        <v>483120</v>
      </c>
      <c r="F31" s="46">
        <v>0</v>
      </c>
      <c r="G31" s="46">
        <v>0</v>
      </c>
    </row>
    <row r="32" spans="1:7" ht="11.65" customHeight="1" x14ac:dyDescent="0.25">
      <c r="A32" s="51" t="s">
        <v>23</v>
      </c>
      <c r="B32" s="47">
        <v>1520</v>
      </c>
      <c r="C32" s="47">
        <v>150</v>
      </c>
      <c r="D32" s="47"/>
      <c r="E32" s="46">
        <v>0</v>
      </c>
      <c r="F32" s="46">
        <v>0</v>
      </c>
      <c r="G32" s="46">
        <v>0</v>
      </c>
    </row>
    <row r="33" spans="1:7" ht="10.35" customHeight="1" x14ac:dyDescent="0.25">
      <c r="A33" s="51" t="s">
        <v>24</v>
      </c>
      <c r="B33" s="47">
        <v>1900</v>
      </c>
      <c r="C33" s="51"/>
      <c r="D33" s="47"/>
      <c r="E33" s="46">
        <v>0</v>
      </c>
      <c r="F33" s="46">
        <v>0</v>
      </c>
      <c r="G33" s="46">
        <v>0</v>
      </c>
    </row>
    <row r="34" spans="1:7" ht="9" customHeight="1" x14ac:dyDescent="0.25">
      <c r="A34" s="51" t="s">
        <v>8</v>
      </c>
      <c r="B34" s="51"/>
      <c r="C34" s="51"/>
      <c r="D34" s="47"/>
      <c r="E34" s="46">
        <v>0</v>
      </c>
      <c r="F34" s="46">
        <v>0</v>
      </c>
      <c r="G34" s="46">
        <v>0</v>
      </c>
    </row>
    <row r="35" spans="1:7" ht="9.6" customHeight="1" x14ac:dyDescent="0.25">
      <c r="A35" s="70" t="s">
        <v>25</v>
      </c>
      <c r="B35" s="47">
        <v>1980</v>
      </c>
      <c r="C35" s="47" t="s">
        <v>5</v>
      </c>
      <c r="D35" s="47"/>
      <c r="E35" s="46">
        <v>0</v>
      </c>
      <c r="F35" s="46">
        <v>0</v>
      </c>
      <c r="G35" s="46">
        <v>0</v>
      </c>
    </row>
    <row r="36" spans="1:7" ht="10.35" customHeight="1" x14ac:dyDescent="0.25">
      <c r="A36" s="51" t="s">
        <v>26</v>
      </c>
      <c r="B36" s="51"/>
      <c r="C36" s="51"/>
      <c r="D36" s="47"/>
      <c r="E36" s="46">
        <v>0</v>
      </c>
      <c r="F36" s="46">
        <v>0</v>
      </c>
      <c r="G36" s="46">
        <v>0</v>
      </c>
    </row>
    <row r="37" spans="1:7" ht="10.9" customHeight="1" x14ac:dyDescent="0.25">
      <c r="A37" s="51" t="s">
        <v>27</v>
      </c>
      <c r="B37" s="47">
        <v>1981</v>
      </c>
      <c r="C37" s="47">
        <v>510</v>
      </c>
      <c r="D37" s="47"/>
      <c r="E37" s="46">
        <v>0</v>
      </c>
      <c r="F37" s="46">
        <v>0</v>
      </c>
      <c r="G37" s="46">
        <v>0</v>
      </c>
    </row>
    <row r="38" spans="1:7" s="80" customFormat="1" ht="10.35" customHeight="1" x14ac:dyDescent="0.25">
      <c r="A38" s="77" t="s">
        <v>28</v>
      </c>
      <c r="B38" s="78">
        <v>2000</v>
      </c>
      <c r="C38" s="78" t="s">
        <v>5</v>
      </c>
      <c r="D38" s="78"/>
      <c r="E38" s="79">
        <f>E42+E46+E52+E66+E79</f>
        <v>25199332</v>
      </c>
      <c r="F38" s="79">
        <f>F39+F66+F79</f>
        <v>25702317</v>
      </c>
      <c r="G38" s="79">
        <f>G40+G66+G79</f>
        <v>26682741</v>
      </c>
    </row>
    <row r="39" spans="1:7" ht="10.35" customHeight="1" x14ac:dyDescent="0.25">
      <c r="A39" s="51" t="s">
        <v>8</v>
      </c>
      <c r="B39" s="47">
        <v>2100</v>
      </c>
      <c r="C39" s="47" t="s">
        <v>5</v>
      </c>
      <c r="D39" s="48"/>
      <c r="E39" s="46">
        <f>E40</f>
        <v>23021975</v>
      </c>
      <c r="F39" s="46">
        <f>F40</f>
        <v>23986226</v>
      </c>
      <c r="G39" s="46">
        <f>G40</f>
        <v>24901189</v>
      </c>
    </row>
    <row r="40" spans="1:7" ht="9.6" customHeight="1" x14ac:dyDescent="0.25">
      <c r="A40" s="51" t="s">
        <v>29</v>
      </c>
      <c r="B40" s="51"/>
      <c r="C40" s="51"/>
      <c r="D40" s="48"/>
      <c r="E40" s="71">
        <f>E42+E46+E52</f>
        <v>23021975</v>
      </c>
      <c r="F40" s="71">
        <f>F42+F46+F52</f>
        <v>23986226</v>
      </c>
      <c r="G40" s="71">
        <f>G42+G46+G52</f>
        <v>24901189</v>
      </c>
    </row>
    <row r="41" spans="1:7" ht="10.35" customHeight="1" x14ac:dyDescent="0.25">
      <c r="A41" s="51" t="s">
        <v>8</v>
      </c>
      <c r="B41" s="51"/>
      <c r="C41" s="51"/>
      <c r="D41" s="48"/>
      <c r="E41" s="46"/>
      <c r="F41" s="46"/>
      <c r="G41" s="46"/>
    </row>
    <row r="42" spans="1:7" ht="11.65" customHeight="1" x14ac:dyDescent="0.25">
      <c r="A42" s="51" t="s">
        <v>30</v>
      </c>
      <c r="B42" s="47">
        <v>2110</v>
      </c>
      <c r="C42" s="47">
        <v>111</v>
      </c>
      <c r="D42" s="48"/>
      <c r="E42" s="71">
        <f>SUM(E43:E45)</f>
        <v>17582008.489999998</v>
      </c>
      <c r="F42" s="71">
        <f>SUM(F43:F45)</f>
        <v>18422601</v>
      </c>
      <c r="G42" s="71">
        <f>SUM(G43:G45)</f>
        <v>19125338</v>
      </c>
    </row>
    <row r="43" spans="1:7" ht="10.9" customHeight="1" x14ac:dyDescent="0.25">
      <c r="A43" s="76" t="s">
        <v>285</v>
      </c>
      <c r="B43" s="47"/>
      <c r="C43" s="47"/>
      <c r="D43" s="48" t="s">
        <v>294</v>
      </c>
      <c r="E43" s="46">
        <v>10737123</v>
      </c>
      <c r="F43" s="46">
        <v>11447800</v>
      </c>
      <c r="G43" s="46">
        <v>11944740</v>
      </c>
    </row>
    <row r="44" spans="1:7" ht="12" customHeight="1" x14ac:dyDescent="0.25">
      <c r="A44" s="76" t="s">
        <v>286</v>
      </c>
      <c r="B44" s="47"/>
      <c r="C44" s="47"/>
      <c r="D44" s="48" t="s">
        <v>295</v>
      </c>
      <c r="E44" s="46">
        <v>6784056</v>
      </c>
      <c r="F44" s="46">
        <v>6974801</v>
      </c>
      <c r="G44" s="46">
        <v>7180598</v>
      </c>
    </row>
    <row r="45" spans="1:7" ht="12" customHeight="1" x14ac:dyDescent="0.25">
      <c r="A45" s="76" t="s">
        <v>287</v>
      </c>
      <c r="B45" s="47"/>
      <c r="C45" s="47"/>
      <c r="D45" s="48" t="s">
        <v>296</v>
      </c>
      <c r="E45" s="46">
        <v>60829.49</v>
      </c>
      <c r="F45" s="46">
        <v>0</v>
      </c>
      <c r="G45" s="46">
        <v>0</v>
      </c>
    </row>
    <row r="46" spans="1:7" ht="10.5" customHeight="1" x14ac:dyDescent="0.25">
      <c r="A46" s="51" t="s">
        <v>31</v>
      </c>
      <c r="B46" s="47">
        <v>2111</v>
      </c>
      <c r="C46" s="47">
        <v>111</v>
      </c>
      <c r="D46" s="48"/>
      <c r="E46" s="71">
        <f>SUM(E47:E49)</f>
        <v>100000</v>
      </c>
      <c r="F46" s="71">
        <f>SUM(F47:F49)</f>
        <v>0</v>
      </c>
      <c r="G46" s="71">
        <f>SUM(G47:G49)</f>
        <v>0</v>
      </c>
    </row>
    <row r="47" spans="1:7" ht="10.9" customHeight="1" x14ac:dyDescent="0.25">
      <c r="A47" s="76" t="s">
        <v>285</v>
      </c>
      <c r="B47" s="47"/>
      <c r="C47" s="47"/>
      <c r="D47" s="48"/>
      <c r="E47" s="46">
        <v>70000</v>
      </c>
      <c r="F47" s="46">
        <v>0</v>
      </c>
      <c r="G47" s="46">
        <v>0</v>
      </c>
    </row>
    <row r="48" spans="1:7" ht="12.75" customHeight="1" x14ac:dyDescent="0.25">
      <c r="A48" s="76" t="s">
        <v>286</v>
      </c>
      <c r="B48" s="47"/>
      <c r="C48" s="47"/>
      <c r="D48" s="48"/>
      <c r="E48" s="46">
        <v>30000</v>
      </c>
      <c r="F48" s="46">
        <v>0</v>
      </c>
      <c r="G48" s="46">
        <v>0</v>
      </c>
    </row>
    <row r="49" spans="1:7" ht="12.75" customHeight="1" x14ac:dyDescent="0.25">
      <c r="A49" s="76"/>
      <c r="B49" s="47"/>
      <c r="C49" s="47"/>
      <c r="D49" s="48"/>
      <c r="E49" s="46"/>
      <c r="F49" s="46"/>
      <c r="G49" s="46"/>
    </row>
    <row r="50" spans="1:7" ht="9" customHeight="1" x14ac:dyDescent="0.25">
      <c r="A50" s="51" t="s">
        <v>32</v>
      </c>
      <c r="B50" s="47">
        <v>2120</v>
      </c>
      <c r="C50" s="47">
        <v>112</v>
      </c>
      <c r="D50" s="48"/>
      <c r="E50" s="46">
        <v>0</v>
      </c>
      <c r="F50" s="46">
        <v>0</v>
      </c>
      <c r="G50" s="46">
        <v>0</v>
      </c>
    </row>
    <row r="51" spans="1:7" ht="10.9" customHeight="1" x14ac:dyDescent="0.25">
      <c r="A51" s="51" t="s">
        <v>33</v>
      </c>
      <c r="B51" s="47">
        <v>2130</v>
      </c>
      <c r="C51" s="47">
        <v>113</v>
      </c>
      <c r="D51" s="48"/>
      <c r="E51" s="46">
        <v>0</v>
      </c>
      <c r="F51" s="46">
        <v>0</v>
      </c>
      <c r="G51" s="46">
        <v>0</v>
      </c>
    </row>
    <row r="52" spans="1:7" ht="11.65" customHeight="1" x14ac:dyDescent="0.25">
      <c r="A52" s="51" t="s">
        <v>34</v>
      </c>
      <c r="B52" s="47">
        <v>2140</v>
      </c>
      <c r="C52" s="47">
        <v>119</v>
      </c>
      <c r="D52" s="48"/>
      <c r="E52" s="71">
        <f>E54</f>
        <v>5339966.51</v>
      </c>
      <c r="F52" s="71">
        <f t="shared" ref="F52:G52" si="0">F54</f>
        <v>5563625</v>
      </c>
      <c r="G52" s="71">
        <f t="shared" si="0"/>
        <v>5775851</v>
      </c>
    </row>
    <row r="53" spans="1:7" ht="21.95" customHeight="1" x14ac:dyDescent="0.25">
      <c r="A53" s="51" t="s">
        <v>8</v>
      </c>
      <c r="B53" s="51"/>
      <c r="C53" s="51"/>
      <c r="D53" s="48"/>
      <c r="E53" s="46"/>
      <c r="F53" s="46"/>
      <c r="G53" s="46"/>
    </row>
    <row r="54" spans="1:7" ht="9.6" customHeight="1" x14ac:dyDescent="0.25">
      <c r="A54" s="51" t="s">
        <v>35</v>
      </c>
      <c r="B54" s="47">
        <v>2141</v>
      </c>
      <c r="C54" s="47">
        <v>119</v>
      </c>
      <c r="D54" s="48"/>
      <c r="E54" s="46">
        <f>SUM(E55:E57)</f>
        <v>5339966.51</v>
      </c>
      <c r="F54" s="46">
        <f>SUM(F55:F57)</f>
        <v>5563625</v>
      </c>
      <c r="G54" s="46">
        <f>SUM(G55:G57)</f>
        <v>5775851</v>
      </c>
    </row>
    <row r="55" spans="1:7" ht="10.9" customHeight="1" x14ac:dyDescent="0.25">
      <c r="A55" s="76" t="s">
        <v>288</v>
      </c>
      <c r="B55" s="47"/>
      <c r="C55" s="47"/>
      <c r="D55" s="48" t="s">
        <v>294</v>
      </c>
      <c r="E55" s="46">
        <v>3263751</v>
      </c>
      <c r="F55" s="46">
        <v>3457236</v>
      </c>
      <c r="G55" s="46">
        <v>3607317</v>
      </c>
    </row>
    <row r="56" spans="1:7" ht="10.35" customHeight="1" x14ac:dyDescent="0.25">
      <c r="A56" s="76" t="s">
        <v>289</v>
      </c>
      <c r="B56" s="47"/>
      <c r="C56" s="47"/>
      <c r="D56" s="48" t="s">
        <v>295</v>
      </c>
      <c r="E56" s="46">
        <v>2057845</v>
      </c>
      <c r="F56" s="46">
        <v>2106389</v>
      </c>
      <c r="G56" s="46">
        <v>2168534</v>
      </c>
    </row>
    <row r="57" spans="1:7" ht="10.9" customHeight="1" x14ac:dyDescent="0.25">
      <c r="A57" s="76" t="s">
        <v>290</v>
      </c>
      <c r="B57" s="47"/>
      <c r="C57" s="47"/>
      <c r="D57" s="48" t="s">
        <v>296</v>
      </c>
      <c r="E57" s="46">
        <v>18370.509999999998</v>
      </c>
      <c r="F57" s="46">
        <v>0</v>
      </c>
      <c r="G57" s="46">
        <v>0</v>
      </c>
    </row>
    <row r="58" spans="1:7" ht="10.9" customHeight="1" x14ac:dyDescent="0.25">
      <c r="A58" s="51" t="s">
        <v>36</v>
      </c>
      <c r="B58" s="47">
        <v>2142</v>
      </c>
      <c r="C58" s="47">
        <v>119</v>
      </c>
      <c r="D58" s="48"/>
      <c r="E58" s="46">
        <v>0</v>
      </c>
      <c r="F58" s="46">
        <v>0</v>
      </c>
      <c r="G58" s="46">
        <v>0</v>
      </c>
    </row>
    <row r="59" spans="1:7" ht="10.35" customHeight="1" x14ac:dyDescent="0.25">
      <c r="A59" s="51" t="s">
        <v>37</v>
      </c>
      <c r="B59" s="47">
        <v>2200</v>
      </c>
      <c r="C59" s="47">
        <v>300</v>
      </c>
      <c r="D59" s="48"/>
      <c r="E59" s="46">
        <v>0</v>
      </c>
      <c r="F59" s="46">
        <v>0</v>
      </c>
      <c r="G59" s="46">
        <v>0</v>
      </c>
    </row>
    <row r="60" spans="1:7" ht="10.35" customHeight="1" x14ac:dyDescent="0.25">
      <c r="A60" s="51" t="s">
        <v>8</v>
      </c>
      <c r="B60" s="51"/>
      <c r="C60" s="51"/>
      <c r="D60" s="48"/>
      <c r="E60" s="46"/>
      <c r="F60" s="46"/>
      <c r="G60" s="46"/>
    </row>
    <row r="61" spans="1:7" ht="9.6" customHeight="1" x14ac:dyDescent="0.25">
      <c r="A61" s="51" t="s">
        <v>38</v>
      </c>
      <c r="B61" s="47">
        <v>2210</v>
      </c>
      <c r="C61" s="47">
        <v>320</v>
      </c>
      <c r="D61" s="48"/>
      <c r="E61" s="46">
        <v>0</v>
      </c>
      <c r="F61" s="46">
        <v>0</v>
      </c>
      <c r="G61" s="46">
        <v>0</v>
      </c>
    </row>
    <row r="62" spans="1:7" ht="9.6" customHeight="1" x14ac:dyDescent="0.25">
      <c r="A62" s="51" t="s">
        <v>26</v>
      </c>
      <c r="B62" s="51"/>
      <c r="C62" s="51"/>
      <c r="D62" s="48"/>
      <c r="E62" s="46"/>
      <c r="F62" s="46"/>
      <c r="G62" s="46"/>
    </row>
    <row r="63" spans="1:7" ht="9.6" customHeight="1" x14ac:dyDescent="0.25">
      <c r="A63" s="51" t="s">
        <v>39</v>
      </c>
      <c r="B63" s="47">
        <v>2211</v>
      </c>
      <c r="C63" s="47">
        <v>321</v>
      </c>
      <c r="D63" s="48"/>
      <c r="E63" s="46">
        <v>0</v>
      </c>
      <c r="F63" s="46">
        <v>0</v>
      </c>
      <c r="G63" s="46">
        <v>0</v>
      </c>
    </row>
    <row r="64" spans="1:7" ht="10.35" customHeight="1" x14ac:dyDescent="0.25">
      <c r="A64" s="51" t="s">
        <v>40</v>
      </c>
      <c r="B64" s="47">
        <v>2220</v>
      </c>
      <c r="C64" s="47">
        <v>340</v>
      </c>
      <c r="D64" s="48"/>
      <c r="E64" s="46">
        <v>0</v>
      </c>
      <c r="F64" s="46">
        <v>0</v>
      </c>
      <c r="G64" s="46">
        <v>0</v>
      </c>
    </row>
    <row r="65" spans="1:7" ht="10.9" customHeight="1" x14ac:dyDescent="0.25">
      <c r="A65" s="51" t="s">
        <v>41</v>
      </c>
      <c r="B65" s="47">
        <v>2230</v>
      </c>
      <c r="C65" s="47">
        <v>360</v>
      </c>
      <c r="D65" s="48"/>
      <c r="E65" s="46">
        <v>0</v>
      </c>
      <c r="F65" s="46">
        <v>0</v>
      </c>
      <c r="G65" s="46">
        <v>0</v>
      </c>
    </row>
    <row r="66" spans="1:7" ht="21.2" customHeight="1" x14ac:dyDescent="0.25">
      <c r="A66" s="51" t="s">
        <v>42</v>
      </c>
      <c r="B66" s="47">
        <v>2300</v>
      </c>
      <c r="C66" s="47">
        <v>850</v>
      </c>
      <c r="D66" s="48"/>
      <c r="E66" s="71">
        <f>E68+E71</f>
        <v>290800</v>
      </c>
      <c r="F66" s="71">
        <f t="shared" ref="F66:G66" si="1">F68</f>
        <v>290000</v>
      </c>
      <c r="G66" s="71">
        <f t="shared" si="1"/>
        <v>290000</v>
      </c>
    </row>
    <row r="67" spans="1:7" ht="10.35" customHeight="1" x14ac:dyDescent="0.25">
      <c r="A67" s="51" t="s">
        <v>26</v>
      </c>
      <c r="B67" s="51"/>
      <c r="C67" s="51"/>
      <c r="D67" s="143"/>
      <c r="E67" s="46"/>
      <c r="F67" s="46"/>
      <c r="G67" s="46"/>
    </row>
    <row r="68" spans="1:7" ht="10.35" customHeight="1" x14ac:dyDescent="0.25">
      <c r="A68" s="51" t="s">
        <v>43</v>
      </c>
      <c r="B68" s="47">
        <v>2310</v>
      </c>
      <c r="C68" s="47">
        <v>851</v>
      </c>
      <c r="D68" s="48"/>
      <c r="E68" s="46">
        <f>SUM(E69:E70)</f>
        <v>290000</v>
      </c>
      <c r="F68" s="46">
        <f>F70+F69</f>
        <v>290000</v>
      </c>
      <c r="G68" s="46">
        <f>G70+G69</f>
        <v>290000</v>
      </c>
    </row>
    <row r="69" spans="1:7" ht="10.35" customHeight="1" x14ac:dyDescent="0.25">
      <c r="A69" s="76" t="s">
        <v>291</v>
      </c>
      <c r="B69" s="47"/>
      <c r="C69" s="47"/>
      <c r="D69" s="48" t="s">
        <v>294</v>
      </c>
      <c r="E69" s="46">
        <v>177307</v>
      </c>
      <c r="F69" s="46">
        <v>177307</v>
      </c>
      <c r="G69" s="46">
        <v>177307</v>
      </c>
    </row>
    <row r="70" spans="1:7" ht="10.35" customHeight="1" x14ac:dyDescent="0.25">
      <c r="A70" s="76" t="s">
        <v>292</v>
      </c>
      <c r="B70" s="47"/>
      <c r="C70" s="47"/>
      <c r="D70" s="48" t="s">
        <v>295</v>
      </c>
      <c r="E70" s="46">
        <v>112693</v>
      </c>
      <c r="F70" s="46">
        <v>112693</v>
      </c>
      <c r="G70" s="46">
        <v>112693</v>
      </c>
    </row>
    <row r="71" spans="1:7" ht="10.35" customHeight="1" x14ac:dyDescent="0.25">
      <c r="A71" s="51" t="s">
        <v>44</v>
      </c>
      <c r="B71" s="47">
        <v>2320</v>
      </c>
      <c r="C71" s="47">
        <v>852</v>
      </c>
      <c r="D71" s="48"/>
      <c r="E71" s="46">
        <f>E72</f>
        <v>800</v>
      </c>
      <c r="F71" s="46">
        <v>0</v>
      </c>
      <c r="G71" s="46">
        <v>0</v>
      </c>
    </row>
    <row r="72" spans="1:7" ht="10.35" customHeight="1" x14ac:dyDescent="0.25">
      <c r="A72" s="76" t="s">
        <v>293</v>
      </c>
      <c r="B72" s="47"/>
      <c r="C72" s="47"/>
      <c r="D72" s="48" t="s">
        <v>296</v>
      </c>
      <c r="E72" s="46">
        <v>800</v>
      </c>
      <c r="F72" s="46">
        <v>0</v>
      </c>
      <c r="G72" s="46">
        <v>0</v>
      </c>
    </row>
    <row r="73" spans="1:7" ht="10.35" customHeight="1" x14ac:dyDescent="0.25">
      <c r="A73" s="51" t="s">
        <v>45</v>
      </c>
      <c r="B73" s="47">
        <v>2330</v>
      </c>
      <c r="C73" s="47">
        <v>853</v>
      </c>
      <c r="D73" s="48"/>
      <c r="E73" s="46">
        <v>0</v>
      </c>
      <c r="F73" s="46">
        <v>0</v>
      </c>
      <c r="G73" s="46">
        <v>0</v>
      </c>
    </row>
    <row r="74" spans="1:7" ht="21.95" customHeight="1" x14ac:dyDescent="0.25">
      <c r="A74" s="51" t="s">
        <v>46</v>
      </c>
      <c r="B74" s="47">
        <v>2400</v>
      </c>
      <c r="C74" s="47" t="s">
        <v>5</v>
      </c>
      <c r="D74" s="48"/>
      <c r="E74" s="46"/>
      <c r="F74" s="46"/>
      <c r="G74" s="46"/>
    </row>
    <row r="75" spans="1:7" ht="10.35" customHeight="1" x14ac:dyDescent="0.25">
      <c r="A75" s="51" t="s">
        <v>26</v>
      </c>
      <c r="B75" s="51"/>
      <c r="C75" s="51"/>
      <c r="D75" s="48"/>
      <c r="E75" s="46"/>
      <c r="F75" s="46"/>
      <c r="G75" s="46"/>
    </row>
    <row r="76" spans="1:7" ht="10.35" customHeight="1" x14ac:dyDescent="0.25">
      <c r="A76" s="51" t="s">
        <v>47</v>
      </c>
      <c r="B76" s="47">
        <v>2410</v>
      </c>
      <c r="C76" s="47">
        <v>810</v>
      </c>
      <c r="D76" s="48"/>
      <c r="E76" s="46">
        <v>0</v>
      </c>
      <c r="F76" s="46">
        <v>0</v>
      </c>
      <c r="G76" s="46">
        <v>0</v>
      </c>
    </row>
    <row r="77" spans="1:7" ht="10.9" customHeight="1" x14ac:dyDescent="0.25">
      <c r="A77" s="51" t="s">
        <v>48</v>
      </c>
      <c r="B77" s="47">
        <v>2500</v>
      </c>
      <c r="C77" s="47" t="s">
        <v>5</v>
      </c>
      <c r="D77" s="48"/>
      <c r="E77" s="46"/>
      <c r="F77" s="46"/>
      <c r="G77" s="46"/>
    </row>
    <row r="78" spans="1:7" ht="10.9" customHeight="1" x14ac:dyDescent="0.25">
      <c r="A78" s="51" t="s">
        <v>49</v>
      </c>
      <c r="B78" s="47">
        <v>2520</v>
      </c>
      <c r="C78" s="47">
        <v>831</v>
      </c>
      <c r="D78" s="48"/>
      <c r="E78" s="46"/>
      <c r="F78" s="46"/>
      <c r="G78" s="46"/>
    </row>
    <row r="79" spans="1:7" s="80" customFormat="1" ht="11.65" customHeight="1" x14ac:dyDescent="0.25">
      <c r="A79" s="81" t="s">
        <v>50</v>
      </c>
      <c r="B79" s="78">
        <v>2600</v>
      </c>
      <c r="C79" s="78" t="s">
        <v>5</v>
      </c>
      <c r="D79" s="78"/>
      <c r="E79" s="79">
        <f>E84+E90</f>
        <v>1886557</v>
      </c>
      <c r="F79" s="79">
        <f>F84+F90</f>
        <v>1426091</v>
      </c>
      <c r="G79" s="79">
        <f>G84+G90</f>
        <v>1491552</v>
      </c>
    </row>
    <row r="80" spans="1:7" ht="11.65" customHeight="1" x14ac:dyDescent="0.25">
      <c r="A80" s="51" t="s">
        <v>8</v>
      </c>
      <c r="B80" s="51"/>
      <c r="C80" s="51"/>
      <c r="D80" s="47"/>
      <c r="E80" s="46"/>
      <c r="F80" s="46"/>
      <c r="G80" s="46"/>
    </row>
    <row r="81" spans="1:7" ht="21.95" customHeight="1" x14ac:dyDescent="0.25">
      <c r="A81" s="51" t="s">
        <v>51</v>
      </c>
      <c r="B81" s="47">
        <v>2610</v>
      </c>
      <c r="C81" s="47">
        <v>241</v>
      </c>
      <c r="D81" s="47"/>
      <c r="E81" s="46">
        <v>0</v>
      </c>
      <c r="F81" s="46">
        <v>0</v>
      </c>
      <c r="G81" s="46">
        <v>0</v>
      </c>
    </row>
    <row r="82" spans="1:7" ht="11.65" customHeight="1" x14ac:dyDescent="0.25">
      <c r="A82" s="51" t="s">
        <v>52</v>
      </c>
      <c r="B82" s="47">
        <v>2620</v>
      </c>
      <c r="C82" s="47">
        <v>242</v>
      </c>
      <c r="D82" s="47"/>
      <c r="E82" s="46">
        <v>0</v>
      </c>
      <c r="F82" s="46">
        <v>0</v>
      </c>
      <c r="G82" s="46">
        <v>0</v>
      </c>
    </row>
    <row r="83" spans="1:7" ht="9.6" customHeight="1" x14ac:dyDescent="0.25">
      <c r="A83" s="51" t="s">
        <v>53</v>
      </c>
      <c r="B83" s="47">
        <v>2630</v>
      </c>
      <c r="C83" s="47">
        <v>243</v>
      </c>
      <c r="D83" s="47"/>
      <c r="E83" s="46">
        <v>0</v>
      </c>
      <c r="F83" s="46">
        <v>0</v>
      </c>
      <c r="G83" s="46">
        <v>0</v>
      </c>
    </row>
    <row r="84" spans="1:7" s="85" customFormat="1" ht="11.65" customHeight="1" x14ac:dyDescent="0.25">
      <c r="A84" s="82" t="s">
        <v>54</v>
      </c>
      <c r="B84" s="83">
        <v>2640</v>
      </c>
      <c r="C84" s="83">
        <v>244</v>
      </c>
      <c r="D84" s="83"/>
      <c r="E84" s="84">
        <f>SUM(E85:E88)</f>
        <v>1293490</v>
      </c>
      <c r="F84" s="84">
        <f>SUM(F85:F88)</f>
        <v>758370</v>
      </c>
      <c r="G84" s="84">
        <f>SUM(G85:G88)</f>
        <v>758370</v>
      </c>
    </row>
    <row r="85" spans="1:7" ht="11.65" customHeight="1" x14ac:dyDescent="0.25">
      <c r="A85" s="51"/>
      <c r="B85" s="51"/>
      <c r="C85" s="51"/>
      <c r="D85" s="48" t="s">
        <v>294</v>
      </c>
      <c r="E85" s="46">
        <v>463677</v>
      </c>
      <c r="F85" s="144">
        <v>463677</v>
      </c>
      <c r="G85" s="144">
        <v>463677</v>
      </c>
    </row>
    <row r="86" spans="1:7" ht="11.65" customHeight="1" x14ac:dyDescent="0.25">
      <c r="A86" s="51"/>
      <c r="B86" s="51"/>
      <c r="C86" s="51"/>
      <c r="D86" s="48" t="s">
        <v>295</v>
      </c>
      <c r="E86" s="46">
        <v>294693</v>
      </c>
      <c r="F86" s="144">
        <v>294693</v>
      </c>
      <c r="G86" s="144">
        <v>294693</v>
      </c>
    </row>
    <row r="87" spans="1:7" ht="11.65" customHeight="1" x14ac:dyDescent="0.25">
      <c r="A87" s="51"/>
      <c r="B87" s="51"/>
      <c r="C87" s="51"/>
      <c r="D87" s="48" t="s">
        <v>297</v>
      </c>
      <c r="E87" s="46">
        <v>483120</v>
      </c>
      <c r="F87" s="144">
        <v>0</v>
      </c>
      <c r="G87" s="144">
        <v>0</v>
      </c>
    </row>
    <row r="88" spans="1:7" ht="11.65" customHeight="1" x14ac:dyDescent="0.25">
      <c r="A88" s="51"/>
      <c r="B88" s="51"/>
      <c r="C88" s="51"/>
      <c r="D88" s="48" t="s">
        <v>296</v>
      </c>
      <c r="E88" s="46">
        <v>52000</v>
      </c>
      <c r="F88" s="144">
        <v>0</v>
      </c>
      <c r="G88" s="144">
        <v>0</v>
      </c>
    </row>
    <row r="89" spans="1:7" ht="11.65" customHeight="1" x14ac:dyDescent="0.25">
      <c r="A89" s="76"/>
      <c r="B89" s="51"/>
      <c r="C89" s="47"/>
      <c r="D89" s="47"/>
      <c r="E89" s="46"/>
      <c r="F89" s="46"/>
      <c r="G89" s="46"/>
    </row>
    <row r="90" spans="1:7" s="85" customFormat="1" ht="11.65" customHeight="1" x14ac:dyDescent="0.25">
      <c r="A90" s="86" t="s">
        <v>229</v>
      </c>
      <c r="B90" s="83">
        <v>2650</v>
      </c>
      <c r="C90" s="83">
        <v>247</v>
      </c>
      <c r="D90" s="83"/>
      <c r="E90" s="84">
        <f>E91+E92</f>
        <v>593067</v>
      </c>
      <c r="F90" s="84">
        <f>F91+F92</f>
        <v>667721</v>
      </c>
      <c r="G90" s="84">
        <f>G91+G92</f>
        <v>733182</v>
      </c>
    </row>
    <row r="91" spans="1:7" ht="11.65" customHeight="1" x14ac:dyDescent="0.25">
      <c r="A91" s="76"/>
      <c r="B91" s="47"/>
      <c r="C91" s="47"/>
      <c r="D91" s="47">
        <v>631225000</v>
      </c>
      <c r="E91" s="46">
        <v>362609</v>
      </c>
      <c r="F91" s="46">
        <v>408323</v>
      </c>
      <c r="G91" s="46">
        <v>448276</v>
      </c>
    </row>
    <row r="92" spans="1:7" ht="11.65" customHeight="1" x14ac:dyDescent="0.25">
      <c r="A92" s="76"/>
      <c r="B92" s="47"/>
      <c r="C92" s="47"/>
      <c r="D92" s="47">
        <v>630325000</v>
      </c>
      <c r="E92" s="46">
        <v>230458</v>
      </c>
      <c r="F92" s="46">
        <v>259398</v>
      </c>
      <c r="G92" s="46">
        <v>284906</v>
      </c>
    </row>
    <row r="93" spans="1:7" ht="10.9" customHeight="1" x14ac:dyDescent="0.25">
      <c r="A93" s="76"/>
      <c r="B93" s="51"/>
      <c r="C93" s="47"/>
      <c r="D93" s="47"/>
      <c r="E93" s="46"/>
      <c r="F93" s="46"/>
      <c r="G93" s="46"/>
    </row>
    <row r="94" spans="1:7" ht="11.65" customHeight="1" x14ac:dyDescent="0.25">
      <c r="A94" s="51" t="s">
        <v>55</v>
      </c>
      <c r="B94" s="47">
        <v>2660</v>
      </c>
      <c r="C94" s="47">
        <v>400</v>
      </c>
      <c r="D94" s="47"/>
      <c r="E94" s="46">
        <v>0</v>
      </c>
      <c r="F94" s="46">
        <v>0</v>
      </c>
      <c r="G94" s="46">
        <v>0</v>
      </c>
    </row>
    <row r="95" spans="1:7" ht="10.9" customHeight="1" x14ac:dyDescent="0.25">
      <c r="A95" s="51" t="s">
        <v>8</v>
      </c>
      <c r="B95" s="51"/>
      <c r="C95" s="51"/>
      <c r="D95" s="47"/>
      <c r="E95" s="46"/>
      <c r="F95" s="46"/>
      <c r="G95" s="46"/>
    </row>
    <row r="96" spans="1:7" ht="12.2" customHeight="1" x14ac:dyDescent="0.25">
      <c r="A96" s="51" t="s">
        <v>56</v>
      </c>
      <c r="B96" s="47">
        <v>2661</v>
      </c>
      <c r="C96" s="47">
        <v>406</v>
      </c>
      <c r="D96" s="47"/>
      <c r="E96" s="46">
        <v>0</v>
      </c>
      <c r="F96" s="46">
        <v>0</v>
      </c>
      <c r="G96" s="46">
        <v>0</v>
      </c>
    </row>
    <row r="97" spans="1:9" ht="12.95" customHeight="1" x14ac:dyDescent="0.25">
      <c r="A97" s="51" t="s">
        <v>57</v>
      </c>
      <c r="B97" s="47">
        <v>2662</v>
      </c>
      <c r="C97" s="47">
        <v>407</v>
      </c>
      <c r="D97" s="47"/>
      <c r="E97" s="46">
        <v>0</v>
      </c>
      <c r="F97" s="46">
        <v>0</v>
      </c>
      <c r="G97" s="46">
        <v>0</v>
      </c>
    </row>
    <row r="98" spans="1:9" ht="11.65" customHeight="1" x14ac:dyDescent="0.25">
      <c r="A98" s="70" t="s">
        <v>58</v>
      </c>
      <c r="B98" s="47">
        <v>3000</v>
      </c>
      <c r="C98" s="47">
        <v>100</v>
      </c>
      <c r="D98" s="47"/>
      <c r="E98" s="46">
        <v>0</v>
      </c>
      <c r="F98" s="46">
        <v>0</v>
      </c>
      <c r="G98" s="46">
        <v>0</v>
      </c>
    </row>
    <row r="99" spans="1:9" ht="11.65" customHeight="1" x14ac:dyDescent="0.25">
      <c r="A99" s="51" t="s">
        <v>8</v>
      </c>
      <c r="B99" s="51"/>
      <c r="C99" s="51"/>
      <c r="D99" s="47"/>
      <c r="E99" s="46"/>
      <c r="F99" s="46"/>
      <c r="G99" s="46"/>
    </row>
    <row r="100" spans="1:9" ht="12.2" customHeight="1" x14ac:dyDescent="0.25">
      <c r="A100" s="70" t="s">
        <v>59</v>
      </c>
      <c r="B100" s="47">
        <v>3010</v>
      </c>
      <c r="C100" s="51"/>
      <c r="D100" s="47"/>
      <c r="E100" s="46">
        <v>0</v>
      </c>
      <c r="F100" s="46">
        <v>0</v>
      </c>
      <c r="G100" s="46">
        <v>0</v>
      </c>
    </row>
    <row r="101" spans="1:9" ht="13.5" customHeight="1" x14ac:dyDescent="0.25">
      <c r="A101" s="70" t="s">
        <v>60</v>
      </c>
      <c r="B101" s="47">
        <v>3020</v>
      </c>
      <c r="C101" s="51"/>
      <c r="D101" s="47"/>
      <c r="E101" s="46">
        <v>0</v>
      </c>
      <c r="F101" s="46">
        <v>0</v>
      </c>
      <c r="G101" s="46">
        <v>0</v>
      </c>
    </row>
    <row r="102" spans="1:9" ht="12.2" customHeight="1" x14ac:dyDescent="0.25">
      <c r="A102" s="70" t="s">
        <v>61</v>
      </c>
      <c r="B102" s="47">
        <v>3030</v>
      </c>
      <c r="C102" s="51"/>
      <c r="D102" s="47"/>
      <c r="E102" s="46">
        <v>0</v>
      </c>
      <c r="F102" s="46">
        <v>0</v>
      </c>
      <c r="G102" s="46">
        <v>0</v>
      </c>
      <c r="I102" s="1">
        <f>E6+E8-E38</f>
        <v>0</v>
      </c>
    </row>
    <row r="103" spans="1:9" ht="12.2" customHeight="1" x14ac:dyDescent="0.25">
      <c r="A103" s="70" t="s">
        <v>62</v>
      </c>
      <c r="B103" s="47">
        <v>4000</v>
      </c>
      <c r="C103" s="47" t="s">
        <v>5</v>
      </c>
      <c r="D103" s="47"/>
      <c r="E103" s="46">
        <v>0</v>
      </c>
      <c r="F103" s="46">
        <v>0</v>
      </c>
      <c r="G103" s="46">
        <v>0</v>
      </c>
    </row>
    <row r="104" spans="1:9" ht="9.6" customHeight="1" x14ac:dyDescent="0.25">
      <c r="A104" s="51" t="s">
        <v>26</v>
      </c>
      <c r="B104" s="51"/>
      <c r="C104" s="51"/>
      <c r="D104" s="47"/>
      <c r="E104" s="46"/>
      <c r="F104" s="46"/>
      <c r="G104" s="46"/>
    </row>
    <row r="105" spans="1:9" ht="10.35" customHeight="1" x14ac:dyDescent="0.25">
      <c r="A105" s="51" t="s">
        <v>63</v>
      </c>
      <c r="B105" s="47">
        <v>4010</v>
      </c>
      <c r="C105" s="47">
        <v>610</v>
      </c>
      <c r="D105" s="47"/>
      <c r="E105" s="46">
        <v>0</v>
      </c>
      <c r="F105" s="46">
        <v>0</v>
      </c>
      <c r="G105" s="46">
        <v>0</v>
      </c>
    </row>
  </sheetData>
  <mergeCells count="1">
    <mergeCell ref="A2:G2"/>
  </mergeCells>
  <hyperlinks>
    <hyperlink ref="C4" location="P921" display="P921" xr:uid="{00000000-0004-0000-0100-000000000000}"/>
    <hyperlink ref="D4" location="P927" display="P927" xr:uid="{00000000-0004-0000-0100-000001000000}"/>
    <hyperlink ref="A6" location="P928" display="P928" xr:uid="{00000000-0004-0000-0100-000002000000}"/>
    <hyperlink ref="A7" location="P928" display="P928" xr:uid="{00000000-0004-0000-0100-000003000000}"/>
    <hyperlink ref="A35" location="P929" display="P929" xr:uid="{00000000-0004-0000-0100-000004000000}"/>
    <hyperlink ref="A79" location="P930" display="P930" xr:uid="{00000000-0004-0000-0100-000005000000}"/>
    <hyperlink ref="A98" location="P931" display="P931" xr:uid="{00000000-0004-0000-0100-000006000000}"/>
    <hyperlink ref="A100" location="P931" display="P931" xr:uid="{00000000-0004-0000-0100-000007000000}"/>
    <hyperlink ref="A101" location="P931" display="P931" xr:uid="{00000000-0004-0000-0100-000008000000}"/>
    <hyperlink ref="A102" location="P931" display="P931" xr:uid="{00000000-0004-0000-0100-000009000000}"/>
    <hyperlink ref="A103" location="P932" display="P932" xr:uid="{00000000-0004-0000-0100-00000A000000}"/>
  </hyperlinks>
  <pageMargins left="0.31496062992125984" right="0.31496062992125984" top="0.74803149606299213" bottom="0.35433070866141736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0"/>
  <sheetViews>
    <sheetView topLeftCell="A3" workbookViewId="0">
      <selection sqref="A1:G36"/>
    </sheetView>
  </sheetViews>
  <sheetFormatPr defaultColWidth="9.140625" defaultRowHeight="15" x14ac:dyDescent="0.25"/>
  <cols>
    <col min="1" max="1" width="9.140625" style="55" customWidth="1"/>
    <col min="2" max="2" width="78.7109375" style="55" customWidth="1"/>
    <col min="3" max="4" width="8.85546875" style="55"/>
    <col min="5" max="5" width="10.28515625" style="56" customWidth="1"/>
    <col min="6" max="6" width="10" style="56" customWidth="1"/>
    <col min="7" max="7" width="11.5703125" style="56" customWidth="1"/>
  </cols>
  <sheetData>
    <row r="1" spans="1:7" ht="34.15" customHeight="1" x14ac:dyDescent="0.25">
      <c r="A1" s="111" t="s">
        <v>97</v>
      </c>
      <c r="B1" s="112"/>
      <c r="C1" s="112"/>
      <c r="D1" s="112"/>
      <c r="E1" s="112"/>
      <c r="F1" s="112"/>
      <c r="G1" s="112"/>
    </row>
    <row r="2" spans="1:7" x14ac:dyDescent="0.25">
      <c r="A2" s="114" t="s">
        <v>65</v>
      </c>
      <c r="B2" s="114" t="s">
        <v>0</v>
      </c>
      <c r="C2" s="114" t="s">
        <v>66</v>
      </c>
      <c r="D2" s="114" t="s">
        <v>67</v>
      </c>
      <c r="E2" s="103" t="s">
        <v>68</v>
      </c>
      <c r="F2" s="103"/>
      <c r="G2" s="103"/>
    </row>
    <row r="3" spans="1:7" ht="44.45" customHeight="1" x14ac:dyDescent="0.25">
      <c r="A3" s="114"/>
      <c r="B3" s="114"/>
      <c r="C3" s="114"/>
      <c r="D3" s="114"/>
      <c r="E3" s="46" t="s">
        <v>230</v>
      </c>
      <c r="F3" s="46" t="s">
        <v>231</v>
      </c>
      <c r="G3" s="46" t="s">
        <v>232</v>
      </c>
    </row>
    <row r="4" spans="1:7" ht="10.35" customHeight="1" x14ac:dyDescent="0.3">
      <c r="A4" s="47">
        <v>1</v>
      </c>
      <c r="B4" s="47">
        <v>2</v>
      </c>
      <c r="C4" s="47">
        <v>3</v>
      </c>
      <c r="D4" s="47">
        <v>4</v>
      </c>
      <c r="E4" s="48">
        <v>5</v>
      </c>
      <c r="F4" s="48">
        <v>6</v>
      </c>
      <c r="G4" s="48">
        <v>7</v>
      </c>
    </row>
    <row r="5" spans="1:7" ht="10.9" customHeight="1" x14ac:dyDescent="0.25">
      <c r="A5" s="47" t="s">
        <v>69</v>
      </c>
      <c r="B5" s="49" t="s">
        <v>70</v>
      </c>
      <c r="C5" s="47">
        <v>26000</v>
      </c>
      <c r="D5" s="50" t="s">
        <v>5</v>
      </c>
      <c r="E5" s="46">
        <f>E10+E7+E8+E9</f>
        <v>1886557</v>
      </c>
      <c r="F5" s="46">
        <f>F10</f>
        <v>1426091</v>
      </c>
      <c r="G5" s="46">
        <f>G10</f>
        <v>1491552</v>
      </c>
    </row>
    <row r="6" spans="1:7" ht="9.6" customHeight="1" x14ac:dyDescent="0.25">
      <c r="A6" s="114" t="s">
        <v>71</v>
      </c>
      <c r="B6" s="51" t="s">
        <v>8</v>
      </c>
      <c r="C6" s="51"/>
      <c r="D6" s="52"/>
      <c r="E6" s="46"/>
      <c r="F6" s="46"/>
      <c r="G6" s="46"/>
    </row>
    <row r="7" spans="1:7" ht="46.5" customHeight="1" x14ac:dyDescent="0.25">
      <c r="A7" s="114"/>
      <c r="B7" s="51" t="s">
        <v>171</v>
      </c>
      <c r="C7" s="47">
        <v>26100</v>
      </c>
      <c r="D7" s="50" t="s">
        <v>5</v>
      </c>
      <c r="E7" s="46"/>
      <c r="F7" s="46"/>
      <c r="G7" s="46"/>
    </row>
    <row r="8" spans="1:7" ht="33.75" x14ac:dyDescent="0.25">
      <c r="A8" s="47" t="s">
        <v>72</v>
      </c>
      <c r="B8" s="51" t="s">
        <v>172</v>
      </c>
      <c r="C8" s="47">
        <v>26200</v>
      </c>
      <c r="D8" s="50" t="s">
        <v>5</v>
      </c>
      <c r="E8" s="46"/>
      <c r="F8" s="46"/>
      <c r="G8" s="46"/>
    </row>
    <row r="9" spans="1:7" ht="33.75" x14ac:dyDescent="0.25">
      <c r="A9" s="47" t="s">
        <v>73</v>
      </c>
      <c r="B9" s="51" t="s">
        <v>173</v>
      </c>
      <c r="C9" s="47">
        <v>26300</v>
      </c>
      <c r="D9" s="50" t="s">
        <v>5</v>
      </c>
      <c r="E9" s="46"/>
      <c r="F9" s="46"/>
      <c r="G9" s="46"/>
    </row>
    <row r="10" spans="1:7" ht="33.75" x14ac:dyDescent="0.25">
      <c r="A10" s="47" t="s">
        <v>74</v>
      </c>
      <c r="B10" s="51" t="s">
        <v>174</v>
      </c>
      <c r="C10" s="47">
        <v>26400</v>
      </c>
      <c r="D10" s="50" t="s">
        <v>5</v>
      </c>
      <c r="E10" s="46">
        <f>E11+E16+E21</f>
        <v>1886557</v>
      </c>
      <c r="F10" s="46">
        <f>F11+F16</f>
        <v>1426091</v>
      </c>
      <c r="G10" s="46">
        <f>G11+G16</f>
        <v>1491552</v>
      </c>
    </row>
    <row r="11" spans="1:7" ht="12.2" customHeight="1" x14ac:dyDescent="0.25">
      <c r="A11" s="117" t="s">
        <v>98</v>
      </c>
      <c r="B11" s="51" t="s">
        <v>8</v>
      </c>
      <c r="C11" s="114">
        <v>26410</v>
      </c>
      <c r="D11" s="116" t="s">
        <v>5</v>
      </c>
      <c r="E11" s="103">
        <f>E13+E15</f>
        <v>1351437</v>
      </c>
      <c r="F11" s="103">
        <f>F15</f>
        <v>1426091</v>
      </c>
      <c r="G11" s="103">
        <f>G15</f>
        <v>1491552</v>
      </c>
    </row>
    <row r="12" spans="1:7" ht="11.65" customHeight="1" x14ac:dyDescent="0.25">
      <c r="A12" s="117"/>
      <c r="B12" s="51" t="s">
        <v>75</v>
      </c>
      <c r="C12" s="114"/>
      <c r="D12" s="116"/>
      <c r="E12" s="103"/>
      <c r="F12" s="103"/>
      <c r="G12" s="103"/>
    </row>
    <row r="13" spans="1:7" ht="12.2" customHeight="1" x14ac:dyDescent="0.25">
      <c r="A13" s="114" t="s">
        <v>76</v>
      </c>
      <c r="B13" s="51" t="s">
        <v>8</v>
      </c>
      <c r="C13" s="114">
        <v>26411</v>
      </c>
      <c r="D13" s="116" t="s">
        <v>5</v>
      </c>
      <c r="E13" s="103"/>
      <c r="F13" s="103"/>
      <c r="G13" s="103"/>
    </row>
    <row r="14" spans="1:7" ht="11.65" customHeight="1" x14ac:dyDescent="0.25">
      <c r="A14" s="114"/>
      <c r="B14" s="49" t="s">
        <v>77</v>
      </c>
      <c r="C14" s="114"/>
      <c r="D14" s="116"/>
      <c r="E14" s="103"/>
      <c r="F14" s="103"/>
      <c r="G14" s="103"/>
    </row>
    <row r="15" spans="1:7" ht="11.65" customHeight="1" x14ac:dyDescent="0.25">
      <c r="A15" s="47" t="s">
        <v>78</v>
      </c>
      <c r="B15" s="51" t="s">
        <v>175</v>
      </c>
      <c r="C15" s="47">
        <v>26412</v>
      </c>
      <c r="D15" s="50" t="s">
        <v>5</v>
      </c>
      <c r="E15" s="46">
        <v>1351437</v>
      </c>
      <c r="F15" s="46">
        <v>1426091</v>
      </c>
      <c r="G15" s="46">
        <v>1491552</v>
      </c>
    </row>
    <row r="16" spans="1:7" ht="22.5" x14ac:dyDescent="0.25">
      <c r="A16" s="47" t="s">
        <v>79</v>
      </c>
      <c r="B16" s="49" t="s">
        <v>80</v>
      </c>
      <c r="C16" s="47">
        <v>26420</v>
      </c>
      <c r="D16" s="50" t="s">
        <v>5</v>
      </c>
      <c r="E16" s="46">
        <f>E17+E19</f>
        <v>483120</v>
      </c>
      <c r="F16" s="46">
        <f>F19</f>
        <v>0</v>
      </c>
      <c r="G16" s="46">
        <f>G19</f>
        <v>0</v>
      </c>
    </row>
    <row r="17" spans="1:7" ht="10.35" customHeight="1" x14ac:dyDescent="0.25">
      <c r="A17" s="114" t="s">
        <v>81</v>
      </c>
      <c r="B17" s="51" t="s">
        <v>8</v>
      </c>
      <c r="C17" s="114">
        <v>26421</v>
      </c>
      <c r="D17" s="116" t="s">
        <v>5</v>
      </c>
      <c r="E17" s="103"/>
      <c r="F17" s="103"/>
      <c r="G17" s="103"/>
    </row>
    <row r="18" spans="1:7" ht="10.9" customHeight="1" x14ac:dyDescent="0.25">
      <c r="A18" s="114"/>
      <c r="B18" s="49" t="s">
        <v>77</v>
      </c>
      <c r="C18" s="114"/>
      <c r="D18" s="116"/>
      <c r="E18" s="103"/>
      <c r="F18" s="103"/>
      <c r="G18" s="103"/>
    </row>
    <row r="19" spans="1:7" ht="16.5" customHeight="1" x14ac:dyDescent="0.25">
      <c r="A19" s="47" t="s">
        <v>82</v>
      </c>
      <c r="B19" s="51" t="s">
        <v>175</v>
      </c>
      <c r="C19" s="47">
        <v>26422</v>
      </c>
      <c r="D19" s="50" t="s">
        <v>5</v>
      </c>
      <c r="E19" s="46">
        <v>483120</v>
      </c>
      <c r="F19" s="46">
        <v>0</v>
      </c>
      <c r="G19" s="46">
        <v>0</v>
      </c>
    </row>
    <row r="20" spans="1:7" ht="12.95" customHeight="1" x14ac:dyDescent="0.25">
      <c r="A20" s="47" t="s">
        <v>83</v>
      </c>
      <c r="B20" s="49" t="s">
        <v>84</v>
      </c>
      <c r="C20" s="47">
        <v>26430</v>
      </c>
      <c r="D20" s="50" t="s">
        <v>5</v>
      </c>
      <c r="E20" s="46"/>
      <c r="F20" s="46"/>
      <c r="G20" s="46"/>
    </row>
    <row r="21" spans="1:7" ht="10.9" customHeight="1" x14ac:dyDescent="0.25">
      <c r="A21" s="47" t="s">
        <v>85</v>
      </c>
      <c r="B21" s="51" t="s">
        <v>86</v>
      </c>
      <c r="C21" s="47">
        <v>26450</v>
      </c>
      <c r="D21" s="50" t="s">
        <v>5</v>
      </c>
      <c r="E21" s="46">
        <f>E24</f>
        <v>52000</v>
      </c>
      <c r="F21" s="46"/>
      <c r="G21" s="46"/>
    </row>
    <row r="22" spans="1:7" ht="9.6" customHeight="1" x14ac:dyDescent="0.25">
      <c r="A22" s="114" t="s">
        <v>87</v>
      </c>
      <c r="B22" s="51" t="s">
        <v>8</v>
      </c>
      <c r="C22" s="114">
        <v>26451</v>
      </c>
      <c r="D22" s="116" t="s">
        <v>5</v>
      </c>
      <c r="E22" s="103"/>
      <c r="F22" s="103"/>
      <c r="G22" s="103"/>
    </row>
    <row r="23" spans="1:7" ht="11.65" customHeight="1" x14ac:dyDescent="0.25">
      <c r="A23" s="114"/>
      <c r="B23" s="49" t="s">
        <v>77</v>
      </c>
      <c r="C23" s="114"/>
      <c r="D23" s="116"/>
      <c r="E23" s="103"/>
      <c r="F23" s="103"/>
      <c r="G23" s="103"/>
    </row>
    <row r="24" spans="1:7" ht="11.65" customHeight="1" x14ac:dyDescent="0.25">
      <c r="A24" s="47" t="s">
        <v>88</v>
      </c>
      <c r="B24" s="49" t="s">
        <v>89</v>
      </c>
      <c r="C24" s="47">
        <v>26452</v>
      </c>
      <c r="D24" s="50" t="s">
        <v>5</v>
      </c>
      <c r="E24" s="46">
        <v>52000</v>
      </c>
      <c r="F24" s="46"/>
      <c r="G24" s="46"/>
    </row>
    <row r="25" spans="1:7" ht="22.5" x14ac:dyDescent="0.25">
      <c r="A25" s="47" t="s">
        <v>90</v>
      </c>
      <c r="B25" s="51" t="s">
        <v>176</v>
      </c>
      <c r="C25" s="47">
        <v>26500</v>
      </c>
      <c r="D25" s="50" t="s">
        <v>5</v>
      </c>
      <c r="E25" s="46"/>
      <c r="F25" s="46"/>
      <c r="G25" s="46"/>
    </row>
    <row r="26" spans="1:7" ht="10.9" customHeight="1" x14ac:dyDescent="0.25">
      <c r="A26" s="113"/>
      <c r="B26" s="51" t="s">
        <v>91</v>
      </c>
      <c r="C26" s="114">
        <v>26510</v>
      </c>
      <c r="D26" s="115"/>
      <c r="E26" s="46"/>
      <c r="F26" s="46"/>
      <c r="G26" s="46"/>
    </row>
    <row r="27" spans="1:7" ht="10.35" customHeight="1" x14ac:dyDescent="0.25">
      <c r="A27" s="113"/>
      <c r="B27" s="51" t="s">
        <v>92</v>
      </c>
      <c r="C27" s="114"/>
      <c r="D27" s="115"/>
      <c r="E27" s="46"/>
      <c r="F27" s="46"/>
      <c r="G27" s="46"/>
    </row>
    <row r="28" spans="1:7" ht="10.9" customHeight="1" x14ac:dyDescent="0.25">
      <c r="A28" s="113"/>
      <c r="B28" s="51" t="s">
        <v>93</v>
      </c>
      <c r="C28" s="114"/>
      <c r="D28" s="115"/>
      <c r="E28" s="53"/>
      <c r="F28" s="46"/>
      <c r="G28" s="46"/>
    </row>
    <row r="29" spans="1:7" ht="9" customHeight="1" x14ac:dyDescent="0.25">
      <c r="A29" s="113"/>
      <c r="B29" s="51" t="s">
        <v>94</v>
      </c>
      <c r="C29" s="114"/>
      <c r="D29" s="115"/>
      <c r="E29" s="53"/>
      <c r="F29" s="53"/>
      <c r="G29" s="46"/>
    </row>
    <row r="30" spans="1:7" ht="22.5" x14ac:dyDescent="0.25">
      <c r="A30" s="47" t="s">
        <v>95</v>
      </c>
      <c r="B30" s="49" t="s">
        <v>96</v>
      </c>
      <c r="C30" s="47">
        <v>26600</v>
      </c>
      <c r="D30" s="50" t="s">
        <v>5</v>
      </c>
      <c r="E30" s="46">
        <f>E31</f>
        <v>1886557</v>
      </c>
      <c r="F30" s="46">
        <f>F10</f>
        <v>1426091</v>
      </c>
      <c r="G30" s="46">
        <f>G10</f>
        <v>1491552</v>
      </c>
    </row>
    <row r="31" spans="1:7" ht="12.2" customHeight="1" x14ac:dyDescent="0.25">
      <c r="A31" s="107"/>
      <c r="B31" s="51" t="s">
        <v>91</v>
      </c>
      <c r="C31" s="107">
        <v>26610</v>
      </c>
      <c r="D31" s="52"/>
      <c r="E31" s="46">
        <f>E32</f>
        <v>1886557</v>
      </c>
      <c r="F31" s="46">
        <f>F30</f>
        <v>1426091</v>
      </c>
      <c r="G31" s="46">
        <f>G34</f>
        <v>1491552</v>
      </c>
    </row>
    <row r="32" spans="1:7" ht="12.2" customHeight="1" x14ac:dyDescent="0.25">
      <c r="A32" s="108"/>
      <c r="B32" s="51" t="s">
        <v>207</v>
      </c>
      <c r="C32" s="108"/>
      <c r="D32" s="52"/>
      <c r="E32" s="46">
        <f>E5</f>
        <v>1886557</v>
      </c>
      <c r="F32" s="46"/>
      <c r="G32" s="46"/>
    </row>
    <row r="33" spans="1:7" ht="12.2" customHeight="1" x14ac:dyDescent="0.25">
      <c r="A33" s="108"/>
      <c r="B33" s="51" t="s">
        <v>210</v>
      </c>
      <c r="C33" s="108"/>
      <c r="D33" s="52"/>
      <c r="E33" s="46"/>
      <c r="F33" s="46">
        <f>F31</f>
        <v>1426091</v>
      </c>
      <c r="G33" s="46"/>
    </row>
    <row r="34" spans="1:7" ht="12.2" customHeight="1" x14ac:dyDescent="0.25">
      <c r="A34" s="109"/>
      <c r="B34" s="51" t="s">
        <v>233</v>
      </c>
      <c r="C34" s="109"/>
      <c r="D34" s="52"/>
      <c r="E34" s="46"/>
      <c r="F34" s="46"/>
      <c r="G34" s="46">
        <f>G30</f>
        <v>1491552</v>
      </c>
    </row>
    <row r="35" spans="1:7" s="9" customFormat="1" ht="12" x14ac:dyDescent="0.2">
      <c r="A35" s="110" t="s">
        <v>205</v>
      </c>
      <c r="B35" s="110"/>
      <c r="C35" s="110"/>
      <c r="D35" s="110"/>
      <c r="E35" s="38"/>
      <c r="F35" s="38"/>
      <c r="G35" s="38"/>
    </row>
    <row r="36" spans="1:7" s="9" customFormat="1" ht="12" x14ac:dyDescent="0.2">
      <c r="A36" s="110" t="s">
        <v>206</v>
      </c>
      <c r="B36" s="110"/>
      <c r="C36" s="110"/>
      <c r="D36" s="110"/>
      <c r="E36" s="38"/>
      <c r="F36" s="38"/>
      <c r="G36" s="38"/>
    </row>
    <row r="37" spans="1:7" s="54" customFormat="1" x14ac:dyDescent="0.25">
      <c r="A37" s="104"/>
      <c r="B37" s="105"/>
      <c r="C37" s="105"/>
      <c r="D37" s="105"/>
      <c r="E37" s="106"/>
      <c r="F37" s="106"/>
      <c r="G37" s="106"/>
    </row>
    <row r="38" spans="1:7" x14ac:dyDescent="0.25">
      <c r="A38" s="101"/>
      <c r="B38" s="101"/>
      <c r="C38" s="101"/>
      <c r="D38" s="101"/>
      <c r="E38" s="102"/>
      <c r="F38" s="102"/>
      <c r="G38" s="102"/>
    </row>
    <row r="39" spans="1:7" x14ac:dyDescent="0.25">
      <c r="A39" s="101"/>
      <c r="B39" s="101"/>
      <c r="C39" s="101"/>
      <c r="D39" s="101"/>
      <c r="E39" s="102"/>
      <c r="F39" s="102"/>
      <c r="G39" s="102"/>
    </row>
    <row r="40" spans="1:7" x14ac:dyDescent="0.25">
      <c r="A40" s="101"/>
      <c r="B40" s="101"/>
      <c r="C40" s="101"/>
      <c r="D40" s="101"/>
      <c r="E40" s="102"/>
      <c r="F40" s="102"/>
      <c r="G40" s="102"/>
    </row>
  </sheetData>
  <mergeCells count="42">
    <mergeCell ref="G13:G14"/>
    <mergeCell ref="G11:G12"/>
    <mergeCell ref="A2:A3"/>
    <mergeCell ref="B2:B3"/>
    <mergeCell ref="C2:C3"/>
    <mergeCell ref="D2:D3"/>
    <mergeCell ref="E2:G2"/>
    <mergeCell ref="A6:A7"/>
    <mergeCell ref="A11:A12"/>
    <mergeCell ref="C11:C12"/>
    <mergeCell ref="D11:D12"/>
    <mergeCell ref="E11:E12"/>
    <mergeCell ref="F11:F12"/>
    <mergeCell ref="A13:A14"/>
    <mergeCell ref="C13:C14"/>
    <mergeCell ref="D13:D14"/>
    <mergeCell ref="E13:E14"/>
    <mergeCell ref="F13:F14"/>
    <mergeCell ref="A1:G1"/>
    <mergeCell ref="A26:A29"/>
    <mergeCell ref="C26:C29"/>
    <mergeCell ref="D26:D29"/>
    <mergeCell ref="A22:A23"/>
    <mergeCell ref="C22:C23"/>
    <mergeCell ref="D22:D23"/>
    <mergeCell ref="E22:E23"/>
    <mergeCell ref="F22:F23"/>
    <mergeCell ref="G22:G23"/>
    <mergeCell ref="A17:A18"/>
    <mergeCell ref="C17:C18"/>
    <mergeCell ref="D17:D18"/>
    <mergeCell ref="E17:E18"/>
    <mergeCell ref="A40:G40"/>
    <mergeCell ref="F17:F18"/>
    <mergeCell ref="G17:G18"/>
    <mergeCell ref="A37:G37"/>
    <mergeCell ref="A38:G38"/>
    <mergeCell ref="A39:G39"/>
    <mergeCell ref="A31:A34"/>
    <mergeCell ref="C31:C34"/>
    <mergeCell ref="A35:D35"/>
    <mergeCell ref="A36:D36"/>
  </mergeCells>
  <hyperlinks>
    <hyperlink ref="B5" location="P934" display="P934" xr:uid="{00000000-0004-0000-0200-000000000000}"/>
    <hyperlink ref="B14" r:id="rId1" display="consultantplus://offline/ref=205966ACB3F6B2114D37FEFE0FF65DAC9C4CA56D3BA08B97757A7BFC2C4EE32C32FFFB4FBD0B975FE6C8DA0AA3wAsED" xr:uid="{00000000-0004-0000-0200-000001000000}"/>
    <hyperlink ref="B16" r:id="rId2" display="consultantplus://offline/ref=205966ACB3F6B2114D37FEFE0FF65DAC9C4DA76937A98B97757A7BFC2C4EE32C20FFA341BE0F8F55B0879C5FAFA5F0A5B910F22D181BwEs8D" xr:uid="{00000000-0004-0000-0200-000002000000}"/>
    <hyperlink ref="B18" r:id="rId3" display="consultantplus://offline/ref=205966ACB3F6B2114D37FEFE0FF65DAC9C4CA56D3BA08B97757A7BFC2C4EE32C32FFFB4FBD0B975FE6C8DA0AA3wAsED" xr:uid="{00000000-0004-0000-0200-000003000000}"/>
    <hyperlink ref="B20" location="P938" display="P938" xr:uid="{00000000-0004-0000-0200-000004000000}"/>
    <hyperlink ref="B23" r:id="rId4" display="consultantplus://offline/ref=205966ACB3F6B2114D37FEFE0FF65DAC9C4CA56D3BA08B97757A7BFC2C4EE32C32FFFB4FBD0B975FE6C8DA0AA3wAsED" xr:uid="{00000000-0004-0000-0200-000005000000}"/>
    <hyperlink ref="B24" r:id="rId5" display="consultantplus://offline/ref=205966ACB3F6B2114D37FEFE0FF65DAC9C4DA16937AC8B97757A7BFC2C4EE32C32FFFB4FBD0B975FE6C8DA0AA3wAsED" xr:uid="{00000000-0004-0000-0200-000006000000}"/>
    <hyperlink ref="B30" r:id="rId6" display="consultantplus://offline/ref=751AA5363C4211F35819349F5F069AEBD6D0E44941DC47040974F8B2D3A0E7684C1FA2E0CD6E9B44322A20EADEx7sDD" xr:uid="{00000000-0004-0000-0200-000007000000}"/>
  </hyperlinks>
  <pageMargins left="0.31496062992125984" right="0.31496062992125984" top="0.55118110236220474" bottom="0.35433070866141736" header="0.31496062992125984" footer="0.31496062992125984"/>
  <pageSetup paperSize="9" scale="85" orientation="landscape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4"/>
  <sheetViews>
    <sheetView zoomScale="126" zoomScaleNormal="126" workbookViewId="0">
      <selection sqref="A1:H125"/>
    </sheetView>
  </sheetViews>
  <sheetFormatPr defaultRowHeight="15" x14ac:dyDescent="0.25"/>
  <cols>
    <col min="1" max="1" width="43.28515625" customWidth="1"/>
    <col min="2" max="2" width="12.7109375" style="1" customWidth="1"/>
    <col min="3" max="3" width="10.140625" style="18" customWidth="1"/>
    <col min="4" max="4" width="13.28515625" style="1" customWidth="1"/>
    <col min="5" max="5" width="14" style="1" customWidth="1"/>
    <col min="6" max="6" width="13.42578125" style="1" customWidth="1"/>
    <col min="7" max="7" width="14.28515625" style="1" customWidth="1"/>
    <col min="8" max="8" width="11.5703125" customWidth="1"/>
  </cols>
  <sheetData>
    <row r="1" spans="1:8" x14ac:dyDescent="0.25">
      <c r="A1" s="127" t="s">
        <v>116</v>
      </c>
      <c r="B1" s="128"/>
      <c r="C1" s="128"/>
      <c r="D1" s="128"/>
      <c r="E1" s="128"/>
      <c r="F1" s="128"/>
      <c r="G1" s="128"/>
    </row>
    <row r="2" spans="1:8" x14ac:dyDescent="0.25">
      <c r="A2" s="126" t="s">
        <v>115</v>
      </c>
      <c r="B2" s="126"/>
      <c r="C2" s="126"/>
      <c r="D2" s="126"/>
      <c r="E2" s="126"/>
      <c r="F2" s="126"/>
      <c r="G2" s="126"/>
      <c r="H2" s="126"/>
    </row>
    <row r="3" spans="1:8" x14ac:dyDescent="0.25">
      <c r="A3" s="127" t="s">
        <v>207</v>
      </c>
      <c r="B3" s="128"/>
      <c r="C3" s="128"/>
      <c r="D3" s="128"/>
      <c r="E3" s="128"/>
      <c r="F3" s="128"/>
      <c r="G3" s="128"/>
    </row>
    <row r="4" spans="1:8" s="4" customFormat="1" ht="12" customHeight="1" x14ac:dyDescent="0.2">
      <c r="A4" s="118" t="s">
        <v>99</v>
      </c>
      <c r="B4" s="119" t="s">
        <v>100</v>
      </c>
      <c r="C4" s="120" t="s">
        <v>101</v>
      </c>
      <c r="D4" s="121" t="s">
        <v>102</v>
      </c>
      <c r="E4" s="122"/>
      <c r="F4" s="122"/>
      <c r="G4" s="122"/>
      <c r="H4" s="123"/>
    </row>
    <row r="5" spans="1:8" s="4" customFormat="1" ht="36" customHeight="1" x14ac:dyDescent="0.2">
      <c r="A5" s="118"/>
      <c r="B5" s="119"/>
      <c r="C5" s="120"/>
      <c r="D5" s="119" t="s">
        <v>103</v>
      </c>
      <c r="E5" s="119" t="s">
        <v>104</v>
      </c>
      <c r="F5" s="119"/>
      <c r="G5" s="119" t="s">
        <v>105</v>
      </c>
      <c r="H5" s="124" t="s">
        <v>139</v>
      </c>
    </row>
    <row r="6" spans="1:8" s="4" customFormat="1" ht="47.25" customHeight="1" x14ac:dyDescent="0.2">
      <c r="A6" s="118"/>
      <c r="B6" s="119"/>
      <c r="C6" s="120"/>
      <c r="D6" s="119"/>
      <c r="E6" s="3" t="s">
        <v>106</v>
      </c>
      <c r="F6" s="3" t="s">
        <v>107</v>
      </c>
      <c r="G6" s="119"/>
      <c r="H6" s="125"/>
    </row>
    <row r="7" spans="1:8" s="4" customFormat="1" ht="12" customHeight="1" x14ac:dyDescent="0.25">
      <c r="A7" s="5">
        <v>1</v>
      </c>
      <c r="B7" s="5">
        <v>2</v>
      </c>
      <c r="C7" s="5" t="s">
        <v>188</v>
      </c>
      <c r="D7" s="5">
        <v>4</v>
      </c>
      <c r="E7" s="5">
        <v>5</v>
      </c>
      <c r="F7" s="5">
        <v>6</v>
      </c>
      <c r="G7" s="5">
        <v>7</v>
      </c>
      <c r="H7" s="34">
        <v>8</v>
      </c>
    </row>
    <row r="8" spans="1:8" s="20" customFormat="1" ht="12" x14ac:dyDescent="0.2">
      <c r="A8" s="16" t="s">
        <v>234</v>
      </c>
      <c r="B8" s="13">
        <f>B19</f>
        <v>894760.25</v>
      </c>
      <c r="C8" s="19"/>
      <c r="D8" s="13">
        <f>D9+D11+D13+D17</f>
        <v>10737123</v>
      </c>
      <c r="E8" s="19"/>
      <c r="F8" s="19"/>
      <c r="G8" s="19"/>
      <c r="H8" s="30"/>
    </row>
    <row r="9" spans="1:8" s="4" customFormat="1" ht="11.65" customHeight="1" x14ac:dyDescent="0.2">
      <c r="A9" s="7" t="s">
        <v>108</v>
      </c>
      <c r="B9" s="3"/>
      <c r="C9" s="6"/>
      <c r="D9" s="13">
        <f>SUM(D10:D10)</f>
        <v>5480077.4399999995</v>
      </c>
      <c r="E9" s="3"/>
      <c r="F9" s="3"/>
      <c r="G9" s="3"/>
      <c r="H9" s="29"/>
    </row>
    <row r="10" spans="1:8" s="4" customFormat="1" ht="11.65" customHeight="1" x14ac:dyDescent="0.2">
      <c r="A10" s="7"/>
      <c r="B10" s="3">
        <v>456673.12</v>
      </c>
      <c r="C10" s="6" t="s">
        <v>166</v>
      </c>
      <c r="D10" s="3">
        <f>B10*C10</f>
        <v>5480077.4399999995</v>
      </c>
      <c r="E10" s="3"/>
      <c r="F10" s="3"/>
      <c r="G10" s="3"/>
      <c r="H10" s="29"/>
    </row>
    <row r="11" spans="1:8" s="4" customFormat="1" ht="12" x14ac:dyDescent="0.2">
      <c r="A11" s="7" t="s">
        <v>109</v>
      </c>
      <c r="B11" s="3"/>
      <c r="C11" s="6"/>
      <c r="D11" s="13">
        <f>D12</f>
        <v>288883.68</v>
      </c>
      <c r="E11" s="3"/>
      <c r="F11" s="3"/>
      <c r="G11" s="3"/>
      <c r="H11" s="29"/>
    </row>
    <row r="12" spans="1:8" s="4" customFormat="1" ht="12" x14ac:dyDescent="0.2">
      <c r="A12" s="7"/>
      <c r="B12" s="3">
        <v>24073.64</v>
      </c>
      <c r="C12" s="6" t="s">
        <v>166</v>
      </c>
      <c r="D12" s="3">
        <f>B12*C12</f>
        <v>288883.68</v>
      </c>
      <c r="E12" s="3"/>
      <c r="F12" s="3"/>
      <c r="G12" s="3"/>
      <c r="H12" s="29"/>
    </row>
    <row r="13" spans="1:8" s="4" customFormat="1" ht="12" x14ac:dyDescent="0.2">
      <c r="A13" s="7" t="s">
        <v>110</v>
      </c>
      <c r="B13" s="3"/>
      <c r="C13" s="6"/>
      <c r="D13" s="13">
        <f>D14+D16</f>
        <v>865344.11999999988</v>
      </c>
      <c r="E13" s="3"/>
      <c r="F13" s="3"/>
      <c r="G13" s="3"/>
      <c r="H13" s="29"/>
    </row>
    <row r="14" spans="1:8" s="4" customFormat="1" ht="12" x14ac:dyDescent="0.2">
      <c r="A14" s="7" t="s">
        <v>111</v>
      </c>
      <c r="B14" s="3"/>
      <c r="C14" s="6"/>
      <c r="D14" s="3">
        <f>D15</f>
        <v>865344.11999999988</v>
      </c>
      <c r="E14" s="3"/>
      <c r="F14" s="3"/>
      <c r="G14" s="3"/>
      <c r="H14" s="29"/>
    </row>
    <row r="15" spans="1:8" s="4" customFormat="1" ht="12" x14ac:dyDescent="0.2">
      <c r="A15" s="7"/>
      <c r="B15" s="3">
        <v>72112.009999999995</v>
      </c>
      <c r="C15" s="6" t="s">
        <v>166</v>
      </c>
      <c r="D15" s="3">
        <f>B15*C15</f>
        <v>865344.11999999988</v>
      </c>
      <c r="E15" s="3"/>
      <c r="F15" s="3"/>
      <c r="G15" s="3"/>
      <c r="H15" s="29"/>
    </row>
    <row r="16" spans="1:8" s="4" customFormat="1" ht="12" x14ac:dyDescent="0.2">
      <c r="A16" s="7" t="s">
        <v>112</v>
      </c>
      <c r="B16" s="3">
        <v>0</v>
      </c>
      <c r="C16" s="6">
        <v>12</v>
      </c>
      <c r="D16" s="3">
        <f>B16*C16</f>
        <v>0</v>
      </c>
      <c r="E16" s="3"/>
      <c r="F16" s="3"/>
      <c r="G16" s="3"/>
      <c r="H16" s="29"/>
    </row>
    <row r="17" spans="1:8" s="4" customFormat="1" ht="12" x14ac:dyDescent="0.2">
      <c r="A17" s="7" t="s">
        <v>113</v>
      </c>
      <c r="B17" s="3"/>
      <c r="C17" s="6"/>
      <c r="D17" s="13">
        <f>D18</f>
        <v>4102817.76</v>
      </c>
      <c r="E17" s="3"/>
      <c r="F17" s="3"/>
      <c r="G17" s="3"/>
      <c r="H17" s="29"/>
    </row>
    <row r="18" spans="1:8" s="4" customFormat="1" ht="12" x14ac:dyDescent="0.2">
      <c r="A18" s="7"/>
      <c r="B18" s="3">
        <f>D18/C18</f>
        <v>341901.48</v>
      </c>
      <c r="C18" s="6" t="s">
        <v>166</v>
      </c>
      <c r="D18" s="3">
        <v>4102817.76</v>
      </c>
      <c r="E18" s="3"/>
      <c r="F18" s="3"/>
      <c r="G18" s="3"/>
      <c r="H18" s="29"/>
    </row>
    <row r="19" spans="1:8" s="4" customFormat="1" ht="12" x14ac:dyDescent="0.2">
      <c r="A19" s="10" t="s">
        <v>167</v>
      </c>
      <c r="B19" s="13">
        <f>D19/C19</f>
        <v>894760.25</v>
      </c>
      <c r="C19" s="6" t="s">
        <v>166</v>
      </c>
      <c r="D19" s="13">
        <f>D8</f>
        <v>10737123</v>
      </c>
      <c r="E19" s="3"/>
      <c r="F19" s="3"/>
      <c r="G19" s="3"/>
      <c r="H19" s="29"/>
    </row>
    <row r="20" spans="1:8" s="4" customFormat="1" ht="12" x14ac:dyDescent="0.2">
      <c r="A20" s="10" t="s">
        <v>235</v>
      </c>
      <c r="B20" s="13">
        <v>271979.25</v>
      </c>
      <c r="C20" s="6">
        <v>12</v>
      </c>
      <c r="D20" s="13">
        <f>B20*C20</f>
        <v>3263751</v>
      </c>
      <c r="E20" s="3"/>
      <c r="F20" s="3"/>
      <c r="G20" s="3"/>
      <c r="H20" s="29"/>
    </row>
    <row r="21" spans="1:8" s="4" customFormat="1" ht="24" x14ac:dyDescent="0.2">
      <c r="A21" s="10" t="s">
        <v>236</v>
      </c>
      <c r="B21" s="13">
        <f>D21/C21</f>
        <v>5833.333333333333</v>
      </c>
      <c r="C21" s="6" t="s">
        <v>166</v>
      </c>
      <c r="D21" s="13">
        <v>70000</v>
      </c>
      <c r="E21" s="3"/>
      <c r="F21" s="3"/>
      <c r="G21" s="3"/>
      <c r="H21" s="29"/>
    </row>
    <row r="22" spans="1:8" s="4" customFormat="1" ht="7.5" customHeight="1" x14ac:dyDescent="0.2">
      <c r="A22" s="10"/>
      <c r="B22" s="13"/>
      <c r="C22" s="6"/>
      <c r="D22" s="13"/>
      <c r="E22" s="3"/>
      <c r="F22" s="3"/>
      <c r="G22" s="3"/>
      <c r="H22" s="29"/>
    </row>
    <row r="23" spans="1:8" s="20" customFormat="1" ht="12" x14ac:dyDescent="0.2">
      <c r="A23" s="16" t="s">
        <v>237</v>
      </c>
      <c r="B23" s="13">
        <f>B29</f>
        <v>565338</v>
      </c>
      <c r="C23" s="19"/>
      <c r="D23" s="13">
        <f>D24+D27+D28+D25</f>
        <v>6784055.9999999991</v>
      </c>
      <c r="E23" s="13"/>
      <c r="F23" s="40"/>
      <c r="G23" s="13"/>
      <c r="H23" s="30"/>
    </row>
    <row r="24" spans="1:8" s="4" customFormat="1" ht="11.65" customHeight="1" x14ac:dyDescent="0.2">
      <c r="A24" s="7" t="s">
        <v>108</v>
      </c>
      <c r="B24" s="3">
        <v>259115.68</v>
      </c>
      <c r="C24" s="6" t="s">
        <v>166</v>
      </c>
      <c r="D24" s="3">
        <f>B24*C24</f>
        <v>3109388.16</v>
      </c>
      <c r="E24" s="3"/>
      <c r="F24" s="3"/>
      <c r="G24" s="3"/>
      <c r="H24" s="29"/>
    </row>
    <row r="25" spans="1:8" s="4" customFormat="1" ht="12" x14ac:dyDescent="0.2">
      <c r="A25" s="7" t="s">
        <v>109</v>
      </c>
      <c r="B25" s="5">
        <v>4968.13</v>
      </c>
      <c r="C25" s="6" t="s">
        <v>166</v>
      </c>
      <c r="D25" s="3">
        <f>B25*C25</f>
        <v>59617.56</v>
      </c>
      <c r="E25" s="3"/>
      <c r="F25" s="3"/>
      <c r="G25" s="3"/>
      <c r="H25" s="29"/>
    </row>
    <row r="26" spans="1:8" s="4" customFormat="1" ht="12" x14ac:dyDescent="0.2">
      <c r="A26" s="7" t="s">
        <v>110</v>
      </c>
      <c r="B26" s="3"/>
      <c r="C26" s="6"/>
      <c r="D26" s="3"/>
      <c r="E26" s="3"/>
      <c r="F26" s="3"/>
      <c r="G26" s="3"/>
      <c r="H26" s="29"/>
    </row>
    <row r="27" spans="1:8" s="4" customFormat="1" ht="12" x14ac:dyDescent="0.2">
      <c r="A27" s="7" t="s">
        <v>111</v>
      </c>
      <c r="B27" s="3">
        <v>39612.57</v>
      </c>
      <c r="C27" s="6" t="s">
        <v>166</v>
      </c>
      <c r="D27" s="3">
        <f>B27*C27</f>
        <v>475350.83999999997</v>
      </c>
      <c r="E27" s="3"/>
      <c r="F27" s="3"/>
      <c r="G27" s="3"/>
      <c r="H27" s="29"/>
    </row>
    <row r="28" spans="1:8" s="4" customFormat="1" ht="12" x14ac:dyDescent="0.2">
      <c r="A28" s="7" t="s">
        <v>113</v>
      </c>
      <c r="B28" s="3">
        <f>D28/C28</f>
        <v>261641.62</v>
      </c>
      <c r="C28" s="6" t="s">
        <v>166</v>
      </c>
      <c r="D28" s="3">
        <v>3139699.44</v>
      </c>
      <c r="E28" s="3"/>
      <c r="F28" s="3"/>
      <c r="G28" s="3"/>
      <c r="H28" s="29"/>
    </row>
    <row r="29" spans="1:8" s="4" customFormat="1" ht="12" x14ac:dyDescent="0.2">
      <c r="A29" s="10" t="s">
        <v>167</v>
      </c>
      <c r="B29" s="13">
        <f>SUM(B24:B28)</f>
        <v>565338</v>
      </c>
      <c r="C29" s="6" t="s">
        <v>195</v>
      </c>
      <c r="D29" s="13">
        <f>D23</f>
        <v>6784055.9999999991</v>
      </c>
      <c r="E29" s="13"/>
      <c r="F29" s="13"/>
      <c r="G29" s="13"/>
      <c r="H29" s="29"/>
    </row>
    <row r="30" spans="1:8" s="4" customFormat="1" ht="12" x14ac:dyDescent="0.2">
      <c r="A30" s="10" t="s">
        <v>238</v>
      </c>
      <c r="B30" s="13">
        <f>D30/C30</f>
        <v>171487.08333333334</v>
      </c>
      <c r="C30" s="6" t="s">
        <v>166</v>
      </c>
      <c r="D30" s="13">
        <v>2057845</v>
      </c>
      <c r="E30" s="13"/>
      <c r="F30" s="13"/>
      <c r="G30" s="13"/>
      <c r="H30" s="29"/>
    </row>
    <row r="31" spans="1:8" s="4" customFormat="1" ht="24" x14ac:dyDescent="0.2">
      <c r="A31" s="10" t="s">
        <v>239</v>
      </c>
      <c r="B31" s="13">
        <f>D31/C31</f>
        <v>2500</v>
      </c>
      <c r="C31" s="6" t="s">
        <v>166</v>
      </c>
      <c r="D31" s="13">
        <v>30000</v>
      </c>
      <c r="E31" s="13"/>
      <c r="F31" s="3"/>
      <c r="G31" s="13"/>
      <c r="H31" s="29"/>
    </row>
    <row r="32" spans="1:8" s="4" customFormat="1" ht="6.75" customHeight="1" x14ac:dyDescent="0.2">
      <c r="A32" s="10"/>
      <c r="B32" s="13"/>
      <c r="C32" s="6"/>
      <c r="D32" s="13"/>
      <c r="E32" s="13"/>
      <c r="F32" s="3"/>
      <c r="G32" s="13"/>
      <c r="H32" s="29"/>
    </row>
    <row r="33" spans="1:8" s="20" customFormat="1" ht="12" x14ac:dyDescent="0.2">
      <c r="A33" s="16" t="s">
        <v>240</v>
      </c>
      <c r="B33" s="13">
        <f>B39</f>
        <v>0</v>
      </c>
      <c r="C33" s="19"/>
      <c r="D33" s="13">
        <f>D34+D37+D38</f>
        <v>0</v>
      </c>
      <c r="E33" s="13"/>
      <c r="F33" s="40"/>
      <c r="G33" s="13">
        <f>G34+G37</f>
        <v>60829.49</v>
      </c>
      <c r="H33" s="30"/>
    </row>
    <row r="34" spans="1:8" s="4" customFormat="1" ht="11.65" customHeight="1" x14ac:dyDescent="0.2">
      <c r="A34" s="7" t="s">
        <v>108</v>
      </c>
      <c r="B34" s="3"/>
      <c r="C34" s="6" t="s">
        <v>219</v>
      </c>
      <c r="D34" s="3"/>
      <c r="E34" s="3"/>
      <c r="F34" s="3"/>
      <c r="G34" s="3">
        <v>52895.21</v>
      </c>
      <c r="H34" s="29"/>
    </row>
    <row r="35" spans="1:8" s="4" customFormat="1" ht="12" x14ac:dyDescent="0.2">
      <c r="A35" s="7" t="s">
        <v>109</v>
      </c>
      <c r="B35" s="5"/>
      <c r="C35" s="6"/>
      <c r="D35" s="3">
        <v>0</v>
      </c>
      <c r="E35" s="3"/>
      <c r="F35" s="3"/>
      <c r="G35" s="3"/>
      <c r="H35" s="29"/>
    </row>
    <row r="36" spans="1:8" s="4" customFormat="1" ht="12" x14ac:dyDescent="0.2">
      <c r="A36" s="7" t="s">
        <v>110</v>
      </c>
      <c r="B36" s="3"/>
      <c r="C36" s="6"/>
      <c r="D36" s="3"/>
      <c r="E36" s="3"/>
      <c r="F36" s="3"/>
      <c r="G36" s="3"/>
      <c r="H36" s="29"/>
    </row>
    <row r="37" spans="1:8" s="4" customFormat="1" ht="12" x14ac:dyDescent="0.2">
      <c r="A37" s="7" t="s">
        <v>111</v>
      </c>
      <c r="B37" s="3"/>
      <c r="C37" s="6" t="s">
        <v>219</v>
      </c>
      <c r="D37" s="3">
        <v>0</v>
      </c>
      <c r="E37" s="3"/>
      <c r="F37" s="3"/>
      <c r="G37" s="3">
        <v>7934.28</v>
      </c>
      <c r="H37" s="29"/>
    </row>
    <row r="38" spans="1:8" s="4" customFormat="1" ht="12" x14ac:dyDescent="0.2">
      <c r="A38" s="7" t="s">
        <v>113</v>
      </c>
      <c r="B38" s="3"/>
      <c r="C38" s="6" t="s">
        <v>219</v>
      </c>
      <c r="D38" s="3">
        <v>0</v>
      </c>
      <c r="E38" s="3"/>
      <c r="F38" s="3"/>
      <c r="G38" s="3"/>
      <c r="H38" s="29"/>
    </row>
    <row r="39" spans="1:8" s="4" customFormat="1" ht="12" x14ac:dyDescent="0.2">
      <c r="A39" s="10" t="s">
        <v>167</v>
      </c>
      <c r="B39" s="13"/>
      <c r="C39" s="6" t="s">
        <v>219</v>
      </c>
      <c r="D39" s="13">
        <v>0</v>
      </c>
      <c r="E39" s="13"/>
      <c r="F39" s="13"/>
      <c r="G39" s="13">
        <f>G33</f>
        <v>60829.49</v>
      </c>
      <c r="H39" s="29"/>
    </row>
    <row r="40" spans="1:8" s="4" customFormat="1" ht="12" x14ac:dyDescent="0.2">
      <c r="A40" s="10" t="s">
        <v>241</v>
      </c>
      <c r="B40" s="13"/>
      <c r="C40" s="6" t="s">
        <v>219</v>
      </c>
      <c r="D40" s="13">
        <v>0</v>
      </c>
      <c r="E40" s="13"/>
      <c r="F40" s="13"/>
      <c r="G40" s="13">
        <v>18370.509999999998</v>
      </c>
      <c r="H40" s="29"/>
    </row>
    <row r="41" spans="1:8" s="4" customFormat="1" ht="24" x14ac:dyDescent="0.2">
      <c r="A41" s="10" t="s">
        <v>242</v>
      </c>
      <c r="B41" s="13"/>
      <c r="C41" s="6" t="s">
        <v>219</v>
      </c>
      <c r="D41" s="13">
        <v>0</v>
      </c>
      <c r="E41" s="13"/>
      <c r="F41" s="3"/>
      <c r="G41" s="13"/>
      <c r="H41" s="29"/>
    </row>
    <row r="42" spans="1:8" s="20" customFormat="1" ht="12.95" customHeight="1" x14ac:dyDescent="0.2">
      <c r="A42" s="59" t="s">
        <v>114</v>
      </c>
      <c r="B42" s="3"/>
      <c r="C42" s="13"/>
      <c r="D42" s="13">
        <f>D19+D29</f>
        <v>17521179</v>
      </c>
      <c r="E42" s="13">
        <f t="shared" ref="E42:F44" si="0">E29</f>
        <v>0</v>
      </c>
      <c r="F42" s="13">
        <f t="shared" si="0"/>
        <v>0</v>
      </c>
      <c r="G42" s="13">
        <f>G39</f>
        <v>60829.49</v>
      </c>
      <c r="H42" s="21">
        <v>0</v>
      </c>
    </row>
    <row r="43" spans="1:8" s="20" customFormat="1" ht="12.95" customHeight="1" x14ac:dyDescent="0.2">
      <c r="A43" s="59" t="s">
        <v>169</v>
      </c>
      <c r="B43" s="3"/>
      <c r="C43" s="13"/>
      <c r="D43" s="13">
        <f>D20+D30</f>
        <v>5321596</v>
      </c>
      <c r="E43" s="13">
        <f t="shared" si="0"/>
        <v>0</v>
      </c>
      <c r="F43" s="13">
        <f t="shared" si="0"/>
        <v>0</v>
      </c>
      <c r="G43" s="13">
        <f>G40</f>
        <v>18370.509999999998</v>
      </c>
      <c r="H43" s="21">
        <v>0</v>
      </c>
    </row>
    <row r="44" spans="1:8" s="20" customFormat="1" ht="12.95" customHeight="1" x14ac:dyDescent="0.2">
      <c r="A44" s="59" t="s">
        <v>170</v>
      </c>
      <c r="B44" s="3"/>
      <c r="C44" s="13"/>
      <c r="D44" s="13">
        <f>D21+D31</f>
        <v>100000</v>
      </c>
      <c r="E44" s="13">
        <f t="shared" si="0"/>
        <v>0</v>
      </c>
      <c r="F44" s="13">
        <f t="shared" si="0"/>
        <v>0</v>
      </c>
      <c r="G44" s="13">
        <f>G31</f>
        <v>0</v>
      </c>
      <c r="H44" s="60">
        <v>0</v>
      </c>
    </row>
    <row r="46" spans="1:8" s="9" customFormat="1" ht="12" x14ac:dyDescent="0.2">
      <c r="A46" s="110" t="s">
        <v>205</v>
      </c>
      <c r="B46" s="110"/>
      <c r="C46" s="110"/>
      <c r="D46" s="110"/>
      <c r="E46" s="38"/>
      <c r="F46" s="38"/>
      <c r="G46" s="38"/>
    </row>
    <row r="47" spans="1:8" s="9" customFormat="1" ht="12" x14ac:dyDescent="0.2">
      <c r="A47" s="110" t="s">
        <v>206</v>
      </c>
      <c r="B47" s="110"/>
      <c r="C47" s="110"/>
      <c r="D47" s="110"/>
      <c r="E47" s="38"/>
      <c r="F47" s="38"/>
      <c r="G47" s="38"/>
    </row>
    <row r="48" spans="1:8" s="9" customFormat="1" ht="12" x14ac:dyDescent="0.2">
      <c r="A48" s="75"/>
      <c r="B48" s="75"/>
      <c r="C48" s="75"/>
      <c r="D48" s="75"/>
      <c r="E48" s="38"/>
      <c r="F48" s="38"/>
      <c r="G48" s="38"/>
    </row>
    <row r="49" spans="1:8" x14ac:dyDescent="0.25">
      <c r="A49" s="41"/>
    </row>
    <row r="50" spans="1:8" x14ac:dyDescent="0.25">
      <c r="A50" s="126" t="s">
        <v>115</v>
      </c>
      <c r="B50" s="126"/>
      <c r="C50" s="126"/>
      <c r="D50" s="126"/>
      <c r="E50" s="126"/>
      <c r="F50" s="126"/>
      <c r="G50" s="126"/>
      <c r="H50" s="126"/>
    </row>
    <row r="51" spans="1:8" x14ac:dyDescent="0.25">
      <c r="A51" s="127" t="s">
        <v>210</v>
      </c>
      <c r="B51" s="128"/>
      <c r="C51" s="128"/>
      <c r="D51" s="128"/>
      <c r="E51" s="128"/>
      <c r="F51" s="128"/>
      <c r="G51" s="128"/>
    </row>
    <row r="52" spans="1:8" s="4" customFormat="1" ht="12" customHeight="1" x14ac:dyDescent="0.2">
      <c r="A52" s="118" t="s">
        <v>99</v>
      </c>
      <c r="B52" s="119" t="s">
        <v>100</v>
      </c>
      <c r="C52" s="120" t="s">
        <v>101</v>
      </c>
      <c r="D52" s="121" t="s">
        <v>102</v>
      </c>
      <c r="E52" s="122"/>
      <c r="F52" s="122"/>
      <c r="G52" s="122"/>
      <c r="H52" s="123"/>
    </row>
    <row r="53" spans="1:8" s="4" customFormat="1" ht="36" customHeight="1" x14ac:dyDescent="0.2">
      <c r="A53" s="118"/>
      <c r="B53" s="119"/>
      <c r="C53" s="120"/>
      <c r="D53" s="119" t="s">
        <v>103</v>
      </c>
      <c r="E53" s="119" t="s">
        <v>104</v>
      </c>
      <c r="F53" s="119"/>
      <c r="G53" s="119" t="s">
        <v>105</v>
      </c>
      <c r="H53" s="124" t="s">
        <v>139</v>
      </c>
    </row>
    <row r="54" spans="1:8" s="4" customFormat="1" ht="47.25" customHeight="1" x14ac:dyDescent="0.2">
      <c r="A54" s="118"/>
      <c r="B54" s="119"/>
      <c r="C54" s="120"/>
      <c r="D54" s="119"/>
      <c r="E54" s="3" t="s">
        <v>106</v>
      </c>
      <c r="F54" s="3" t="s">
        <v>107</v>
      </c>
      <c r="G54" s="119"/>
      <c r="H54" s="125"/>
    </row>
    <row r="55" spans="1:8" s="4" customFormat="1" ht="12" customHeight="1" x14ac:dyDescent="0.2">
      <c r="A55" s="5">
        <v>1</v>
      </c>
      <c r="B55" s="5">
        <v>2</v>
      </c>
      <c r="C55" s="5" t="s">
        <v>188</v>
      </c>
      <c r="D55" s="5">
        <v>4</v>
      </c>
      <c r="E55" s="5">
        <v>5</v>
      </c>
      <c r="F55" s="5">
        <v>6</v>
      </c>
      <c r="G55" s="5">
        <v>7</v>
      </c>
      <c r="H55" s="34">
        <v>8</v>
      </c>
    </row>
    <row r="56" spans="1:8" s="20" customFormat="1" ht="12" x14ac:dyDescent="0.2">
      <c r="A56" s="16" t="s">
        <v>234</v>
      </c>
      <c r="B56" s="13">
        <f>B67</f>
        <v>953983.33333333337</v>
      </c>
      <c r="C56" s="19"/>
      <c r="D56" s="13">
        <f>D57+D59+D61+D65</f>
        <v>11447800</v>
      </c>
      <c r="E56" s="19"/>
      <c r="F56" s="19"/>
      <c r="G56" s="19"/>
      <c r="H56" s="30"/>
    </row>
    <row r="57" spans="1:8" s="4" customFormat="1" ht="11.65" customHeight="1" x14ac:dyDescent="0.2">
      <c r="A57" s="7" t="s">
        <v>108</v>
      </c>
      <c r="B57" s="3"/>
      <c r="C57" s="6"/>
      <c r="D57" s="13">
        <f>SUM(D58:D58)</f>
        <v>5480077.4399999995</v>
      </c>
      <c r="E57" s="3"/>
      <c r="F57" s="3"/>
      <c r="G57" s="3"/>
      <c r="H57" s="29"/>
    </row>
    <row r="58" spans="1:8" s="4" customFormat="1" ht="11.65" customHeight="1" x14ac:dyDescent="0.2">
      <c r="A58" s="7"/>
      <c r="B58" s="3">
        <v>456673.12</v>
      </c>
      <c r="C58" s="6" t="s">
        <v>166</v>
      </c>
      <c r="D58" s="3">
        <f>B58*C58</f>
        <v>5480077.4399999995</v>
      </c>
      <c r="E58" s="3"/>
      <c r="F58" s="3"/>
      <c r="G58" s="3"/>
      <c r="H58" s="29"/>
    </row>
    <row r="59" spans="1:8" s="4" customFormat="1" ht="12" x14ac:dyDescent="0.2">
      <c r="A59" s="7" t="s">
        <v>109</v>
      </c>
      <c r="B59" s="3"/>
      <c r="C59" s="6"/>
      <c r="D59" s="13">
        <f>D60</f>
        <v>288883.68</v>
      </c>
      <c r="E59" s="3"/>
      <c r="F59" s="3"/>
      <c r="G59" s="3"/>
      <c r="H59" s="29"/>
    </row>
    <row r="60" spans="1:8" s="4" customFormat="1" ht="12" x14ac:dyDescent="0.2">
      <c r="A60" s="7"/>
      <c r="B60" s="3">
        <v>24073.64</v>
      </c>
      <c r="C60" s="6" t="s">
        <v>166</v>
      </c>
      <c r="D60" s="3">
        <f>B60*C60</f>
        <v>288883.68</v>
      </c>
      <c r="E60" s="3"/>
      <c r="F60" s="3"/>
      <c r="G60" s="3"/>
      <c r="H60" s="29"/>
    </row>
    <row r="61" spans="1:8" s="4" customFormat="1" ht="12" x14ac:dyDescent="0.2">
      <c r="A61" s="7" t="s">
        <v>110</v>
      </c>
      <c r="B61" s="3"/>
      <c r="C61" s="6"/>
      <c r="D61" s="13">
        <f>D62+D64</f>
        <v>865344.11999999988</v>
      </c>
      <c r="E61" s="3"/>
      <c r="F61" s="3"/>
      <c r="G61" s="3"/>
      <c r="H61" s="29"/>
    </row>
    <row r="62" spans="1:8" s="4" customFormat="1" ht="12" x14ac:dyDescent="0.2">
      <c r="A62" s="7" t="s">
        <v>111</v>
      </c>
      <c r="B62" s="3"/>
      <c r="C62" s="6"/>
      <c r="D62" s="3">
        <f>D63</f>
        <v>865344.11999999988</v>
      </c>
      <c r="E62" s="3"/>
      <c r="F62" s="3"/>
      <c r="G62" s="3"/>
      <c r="H62" s="29"/>
    </row>
    <row r="63" spans="1:8" s="4" customFormat="1" ht="12" x14ac:dyDescent="0.2">
      <c r="A63" s="7"/>
      <c r="B63" s="3">
        <v>72112.009999999995</v>
      </c>
      <c r="C63" s="6" t="s">
        <v>166</v>
      </c>
      <c r="D63" s="3">
        <f>B63*C63</f>
        <v>865344.11999999988</v>
      </c>
      <c r="E63" s="3"/>
      <c r="F63" s="3"/>
      <c r="G63" s="3"/>
      <c r="H63" s="29"/>
    </row>
    <row r="64" spans="1:8" s="4" customFormat="1" ht="12" x14ac:dyDescent="0.2">
      <c r="A64" s="7" t="s">
        <v>112</v>
      </c>
      <c r="B64" s="3">
        <v>0</v>
      </c>
      <c r="C64" s="6">
        <v>12</v>
      </c>
      <c r="D64" s="3">
        <f>B64*C64</f>
        <v>0</v>
      </c>
      <c r="E64" s="3"/>
      <c r="F64" s="3"/>
      <c r="G64" s="3"/>
      <c r="H64" s="29"/>
    </row>
    <row r="65" spans="1:8" s="4" customFormat="1" ht="12" x14ac:dyDescent="0.2">
      <c r="A65" s="7" t="s">
        <v>113</v>
      </c>
      <c r="B65" s="3"/>
      <c r="C65" s="6"/>
      <c r="D65" s="13">
        <f>D66</f>
        <v>4813494.76</v>
      </c>
      <c r="E65" s="3"/>
      <c r="F65" s="3"/>
      <c r="G65" s="3"/>
      <c r="H65" s="29"/>
    </row>
    <row r="66" spans="1:8" s="4" customFormat="1" ht="12" x14ac:dyDescent="0.2">
      <c r="A66" s="7"/>
      <c r="B66" s="3">
        <f>D66/C66</f>
        <v>401124.5633333333</v>
      </c>
      <c r="C66" s="6" t="s">
        <v>166</v>
      </c>
      <c r="D66" s="3">
        <v>4813494.76</v>
      </c>
      <c r="E66" s="3"/>
      <c r="F66" s="3"/>
      <c r="G66" s="3"/>
      <c r="H66" s="29"/>
    </row>
    <row r="67" spans="1:8" s="4" customFormat="1" ht="12" x14ac:dyDescent="0.2">
      <c r="A67" s="10" t="s">
        <v>167</v>
      </c>
      <c r="B67" s="13">
        <f>D67/C67</f>
        <v>953983.33333333337</v>
      </c>
      <c r="C67" s="6" t="s">
        <v>166</v>
      </c>
      <c r="D67" s="13">
        <f>D56</f>
        <v>11447800</v>
      </c>
      <c r="E67" s="3"/>
      <c r="F67" s="3"/>
      <c r="G67" s="3"/>
      <c r="H67" s="29"/>
    </row>
    <row r="68" spans="1:8" s="4" customFormat="1" ht="12" x14ac:dyDescent="0.2">
      <c r="A68" s="10" t="s">
        <v>235</v>
      </c>
      <c r="B68" s="13">
        <v>271979.25</v>
      </c>
      <c r="C68" s="6">
        <v>12</v>
      </c>
      <c r="D68" s="13">
        <v>3457236</v>
      </c>
      <c r="E68" s="3"/>
      <c r="F68" s="3"/>
      <c r="G68" s="3"/>
      <c r="H68" s="29"/>
    </row>
    <row r="69" spans="1:8" s="4" customFormat="1" ht="24" x14ac:dyDescent="0.2">
      <c r="A69" s="10" t="s">
        <v>236</v>
      </c>
      <c r="B69" s="13">
        <f>D69/C69</f>
        <v>0</v>
      </c>
      <c r="C69" s="6" t="s">
        <v>166</v>
      </c>
      <c r="D69" s="13">
        <v>0</v>
      </c>
      <c r="E69" s="3"/>
      <c r="F69" s="3"/>
      <c r="G69" s="3"/>
      <c r="H69" s="29"/>
    </row>
    <row r="70" spans="1:8" s="4" customFormat="1" ht="7.5" customHeight="1" x14ac:dyDescent="0.2">
      <c r="A70" s="10"/>
      <c r="B70" s="13"/>
      <c r="C70" s="6"/>
      <c r="D70" s="13"/>
      <c r="E70" s="3"/>
      <c r="F70" s="3"/>
      <c r="G70" s="3"/>
      <c r="H70" s="29"/>
    </row>
    <row r="71" spans="1:8" s="20" customFormat="1" ht="12" x14ac:dyDescent="0.2">
      <c r="A71" s="16" t="s">
        <v>237</v>
      </c>
      <c r="B71" s="13">
        <f>B77</f>
        <v>581233.41666666674</v>
      </c>
      <c r="C71" s="19"/>
      <c r="D71" s="13">
        <f>D72+D75+D76+D73</f>
        <v>6974800.9999999991</v>
      </c>
      <c r="E71" s="13"/>
      <c r="F71" s="40"/>
      <c r="G71" s="13"/>
      <c r="H71" s="30"/>
    </row>
    <row r="72" spans="1:8" s="4" customFormat="1" ht="11.65" customHeight="1" x14ac:dyDescent="0.2">
      <c r="A72" s="7" t="s">
        <v>108</v>
      </c>
      <c r="B72" s="3">
        <v>259115.68</v>
      </c>
      <c r="C72" s="6" t="s">
        <v>166</v>
      </c>
      <c r="D72" s="3">
        <f>B72*C72</f>
        <v>3109388.16</v>
      </c>
      <c r="E72" s="3"/>
      <c r="F72" s="3"/>
      <c r="G72" s="3"/>
      <c r="H72" s="29"/>
    </row>
    <row r="73" spans="1:8" s="4" customFormat="1" ht="12" x14ac:dyDescent="0.2">
      <c r="A73" s="7" t="s">
        <v>109</v>
      </c>
      <c r="B73" s="5">
        <v>4968.13</v>
      </c>
      <c r="C73" s="6" t="s">
        <v>166</v>
      </c>
      <c r="D73" s="3">
        <f>B73*C73</f>
        <v>59617.56</v>
      </c>
      <c r="E73" s="3"/>
      <c r="F73" s="3"/>
      <c r="G73" s="3"/>
      <c r="H73" s="29"/>
    </row>
    <row r="74" spans="1:8" s="4" customFormat="1" ht="12" x14ac:dyDescent="0.2">
      <c r="A74" s="7" t="s">
        <v>110</v>
      </c>
      <c r="B74" s="3"/>
      <c r="C74" s="6"/>
      <c r="D74" s="3"/>
      <c r="E74" s="3"/>
      <c r="F74" s="3"/>
      <c r="G74" s="3"/>
      <c r="H74" s="29"/>
    </row>
    <row r="75" spans="1:8" s="4" customFormat="1" ht="12" x14ac:dyDescent="0.2">
      <c r="A75" s="7" t="s">
        <v>111</v>
      </c>
      <c r="B75" s="3">
        <v>39612.57</v>
      </c>
      <c r="C75" s="6" t="s">
        <v>166</v>
      </c>
      <c r="D75" s="3">
        <f>B75*C75</f>
        <v>475350.83999999997</v>
      </c>
      <c r="E75" s="3"/>
      <c r="F75" s="3"/>
      <c r="G75" s="3"/>
      <c r="H75" s="29"/>
    </row>
    <row r="76" spans="1:8" s="4" customFormat="1" ht="12" x14ac:dyDescent="0.2">
      <c r="A76" s="7" t="s">
        <v>113</v>
      </c>
      <c r="B76" s="3">
        <f>D76/C76</f>
        <v>277537.03666666668</v>
      </c>
      <c r="C76" s="6" t="s">
        <v>166</v>
      </c>
      <c r="D76" s="3">
        <v>3330444.44</v>
      </c>
      <c r="E76" s="3"/>
      <c r="F76" s="3"/>
      <c r="G76" s="3"/>
      <c r="H76" s="29"/>
    </row>
    <row r="77" spans="1:8" s="4" customFormat="1" ht="12" x14ac:dyDescent="0.2">
      <c r="A77" s="10" t="s">
        <v>167</v>
      </c>
      <c r="B77" s="13">
        <f>SUM(B72:B76)</f>
        <v>581233.41666666674</v>
      </c>
      <c r="C77" s="6" t="s">
        <v>195</v>
      </c>
      <c r="D77" s="13">
        <f>D71</f>
        <v>6974800.9999999991</v>
      </c>
      <c r="E77" s="13"/>
      <c r="F77" s="13"/>
      <c r="G77" s="13"/>
      <c r="H77" s="29"/>
    </row>
    <row r="78" spans="1:8" s="4" customFormat="1" ht="12" x14ac:dyDescent="0.2">
      <c r="A78" s="10" t="s">
        <v>238</v>
      </c>
      <c r="B78" s="13">
        <f>D78/C78</f>
        <v>175532.41666666666</v>
      </c>
      <c r="C78" s="6" t="s">
        <v>166</v>
      </c>
      <c r="D78" s="13">
        <v>2106389</v>
      </c>
      <c r="E78" s="13"/>
      <c r="F78" s="13"/>
      <c r="G78" s="13"/>
      <c r="H78" s="29"/>
    </row>
    <row r="79" spans="1:8" s="4" customFormat="1" ht="24" x14ac:dyDescent="0.2">
      <c r="A79" s="10" t="s">
        <v>239</v>
      </c>
      <c r="B79" s="13">
        <f>D79/C79</f>
        <v>0</v>
      </c>
      <c r="C79" s="6" t="s">
        <v>166</v>
      </c>
      <c r="D79" s="13">
        <v>0</v>
      </c>
      <c r="E79" s="13"/>
      <c r="F79" s="3"/>
      <c r="G79" s="13"/>
      <c r="H79" s="29"/>
    </row>
    <row r="80" spans="1:8" s="20" customFormat="1" ht="12.95" customHeight="1" x14ac:dyDescent="0.2">
      <c r="A80" s="59" t="s">
        <v>114</v>
      </c>
      <c r="B80" s="3"/>
      <c r="C80" s="13"/>
      <c r="D80" s="13">
        <f>D67+D71</f>
        <v>18422601</v>
      </c>
      <c r="E80" s="13">
        <f t="shared" ref="E80:F80" si="1">E77</f>
        <v>0</v>
      </c>
      <c r="F80" s="13">
        <f t="shared" si="1"/>
        <v>0</v>
      </c>
      <c r="G80" s="13">
        <f>G77</f>
        <v>0</v>
      </c>
      <c r="H80" s="21">
        <v>0</v>
      </c>
    </row>
    <row r="81" spans="1:8" s="20" customFormat="1" ht="12.95" customHeight="1" x14ac:dyDescent="0.2">
      <c r="A81" s="59" t="s">
        <v>169</v>
      </c>
      <c r="B81" s="3"/>
      <c r="C81" s="13"/>
      <c r="D81" s="13">
        <f>D68+D78</f>
        <v>5563625</v>
      </c>
      <c r="E81" s="13">
        <f t="shared" ref="E81:F81" si="2">E78</f>
        <v>0</v>
      </c>
      <c r="F81" s="13">
        <f t="shared" si="2"/>
        <v>0</v>
      </c>
      <c r="G81" s="13">
        <f>G78</f>
        <v>0</v>
      </c>
      <c r="H81" s="21">
        <v>0</v>
      </c>
    </row>
    <row r="82" spans="1:8" s="20" customFormat="1" ht="12.95" customHeight="1" x14ac:dyDescent="0.2">
      <c r="A82" s="59" t="s">
        <v>170</v>
      </c>
      <c r="B82" s="3"/>
      <c r="C82" s="13"/>
      <c r="D82" s="13">
        <f>D69</f>
        <v>0</v>
      </c>
      <c r="E82" s="13">
        <f t="shared" ref="E82:F82" si="3">E79</f>
        <v>0</v>
      </c>
      <c r="F82" s="13">
        <f t="shared" si="3"/>
        <v>0</v>
      </c>
      <c r="G82" s="13">
        <f>G79</f>
        <v>0</v>
      </c>
      <c r="H82" s="60">
        <v>0</v>
      </c>
    </row>
    <row r="84" spans="1:8" s="9" customFormat="1" ht="12" x14ac:dyDescent="0.2">
      <c r="A84" s="110" t="s">
        <v>205</v>
      </c>
      <c r="B84" s="110"/>
      <c r="C84" s="110"/>
      <c r="D84" s="110"/>
      <c r="E84" s="38"/>
      <c r="F84" s="38"/>
      <c r="G84" s="38"/>
    </row>
    <row r="85" spans="1:8" s="9" customFormat="1" ht="12" x14ac:dyDescent="0.2">
      <c r="A85" s="110" t="s">
        <v>206</v>
      </c>
      <c r="B85" s="110"/>
      <c r="C85" s="110"/>
      <c r="D85" s="110"/>
      <c r="E85" s="38"/>
      <c r="F85" s="38"/>
      <c r="G85" s="38"/>
    </row>
    <row r="86" spans="1:8" s="9" customFormat="1" ht="12" x14ac:dyDescent="0.2">
      <c r="A86" s="75"/>
      <c r="B86" s="75"/>
      <c r="C86" s="75"/>
      <c r="D86" s="75"/>
      <c r="E86" s="38"/>
      <c r="F86" s="38"/>
      <c r="G86" s="38"/>
    </row>
    <row r="88" spans="1:8" x14ac:dyDescent="0.25">
      <c r="A88" s="126" t="s">
        <v>115</v>
      </c>
      <c r="B88" s="126"/>
      <c r="C88" s="126"/>
      <c r="D88" s="126"/>
      <c r="E88" s="126"/>
      <c r="F88" s="126"/>
      <c r="G88" s="126"/>
      <c r="H88" s="126"/>
    </row>
    <row r="89" spans="1:8" x14ac:dyDescent="0.25">
      <c r="A89" s="127" t="s">
        <v>233</v>
      </c>
      <c r="B89" s="128"/>
      <c r="C89" s="128"/>
      <c r="D89" s="128"/>
      <c r="E89" s="128"/>
      <c r="F89" s="128"/>
      <c r="G89" s="128"/>
    </row>
    <row r="90" spans="1:8" s="4" customFormat="1" ht="12" customHeight="1" x14ac:dyDescent="0.2">
      <c r="A90" s="118" t="s">
        <v>99</v>
      </c>
      <c r="B90" s="119" t="s">
        <v>100</v>
      </c>
      <c r="C90" s="120" t="s">
        <v>101</v>
      </c>
      <c r="D90" s="121" t="s">
        <v>102</v>
      </c>
      <c r="E90" s="122"/>
      <c r="F90" s="122"/>
      <c r="G90" s="122"/>
      <c r="H90" s="123"/>
    </row>
    <row r="91" spans="1:8" s="4" customFormat="1" ht="36" customHeight="1" x14ac:dyDescent="0.2">
      <c r="A91" s="118"/>
      <c r="B91" s="119"/>
      <c r="C91" s="120"/>
      <c r="D91" s="119" t="s">
        <v>103</v>
      </c>
      <c r="E91" s="119" t="s">
        <v>104</v>
      </c>
      <c r="F91" s="119"/>
      <c r="G91" s="119" t="s">
        <v>105</v>
      </c>
      <c r="H91" s="124" t="s">
        <v>139</v>
      </c>
    </row>
    <row r="92" spans="1:8" s="4" customFormat="1" ht="47.25" customHeight="1" x14ac:dyDescent="0.2">
      <c r="A92" s="118"/>
      <c r="B92" s="119"/>
      <c r="C92" s="120"/>
      <c r="D92" s="119"/>
      <c r="E92" s="3" t="s">
        <v>106</v>
      </c>
      <c r="F92" s="3" t="s">
        <v>107</v>
      </c>
      <c r="G92" s="119"/>
      <c r="H92" s="125"/>
    </row>
    <row r="93" spans="1:8" s="4" customFormat="1" ht="12" customHeight="1" x14ac:dyDescent="0.2">
      <c r="A93" s="5">
        <v>1</v>
      </c>
      <c r="B93" s="5">
        <v>2</v>
      </c>
      <c r="C93" s="5" t="s">
        <v>188</v>
      </c>
      <c r="D93" s="5">
        <v>4</v>
      </c>
      <c r="E93" s="5">
        <v>5</v>
      </c>
      <c r="F93" s="5">
        <v>6</v>
      </c>
      <c r="G93" s="5">
        <v>7</v>
      </c>
      <c r="H93" s="34">
        <v>8</v>
      </c>
    </row>
    <row r="94" spans="1:8" s="4" customFormat="1" ht="12" customHeight="1" x14ac:dyDescent="0.2">
      <c r="A94" s="5"/>
      <c r="B94" s="5"/>
      <c r="C94" s="5"/>
      <c r="D94" s="5"/>
      <c r="E94" s="5"/>
      <c r="F94" s="5"/>
      <c r="G94" s="5"/>
      <c r="H94" s="34"/>
    </row>
    <row r="95" spans="1:8" s="20" customFormat="1" ht="12" x14ac:dyDescent="0.2">
      <c r="A95" s="16" t="s">
        <v>234</v>
      </c>
      <c r="B95" s="13">
        <f>B106</f>
        <v>995395</v>
      </c>
      <c r="C95" s="19"/>
      <c r="D95" s="13">
        <f>D96+D98+D100+D104</f>
        <v>11944740</v>
      </c>
      <c r="E95" s="19"/>
      <c r="F95" s="19"/>
      <c r="G95" s="19"/>
      <c r="H95" s="30"/>
    </row>
    <row r="96" spans="1:8" s="4" customFormat="1" ht="11.65" customHeight="1" x14ac:dyDescent="0.2">
      <c r="A96" s="7" t="s">
        <v>108</v>
      </c>
      <c r="B96" s="3"/>
      <c r="C96" s="6"/>
      <c r="D96" s="13">
        <f>SUM(D97:D97)</f>
        <v>5480077.4399999995</v>
      </c>
      <c r="E96" s="3"/>
      <c r="F96" s="3"/>
      <c r="G96" s="3"/>
      <c r="H96" s="29"/>
    </row>
    <row r="97" spans="1:8" s="4" customFormat="1" ht="11.65" customHeight="1" x14ac:dyDescent="0.2">
      <c r="A97" s="7"/>
      <c r="B97" s="3">
        <v>456673.12</v>
      </c>
      <c r="C97" s="6" t="s">
        <v>166</v>
      </c>
      <c r="D97" s="3">
        <f>B97*C97</f>
        <v>5480077.4399999995</v>
      </c>
      <c r="E97" s="3"/>
      <c r="F97" s="3"/>
      <c r="G97" s="3"/>
      <c r="H97" s="29"/>
    </row>
    <row r="98" spans="1:8" s="4" customFormat="1" ht="12" x14ac:dyDescent="0.2">
      <c r="A98" s="7" t="s">
        <v>109</v>
      </c>
      <c r="B98" s="3"/>
      <c r="C98" s="6"/>
      <c r="D98" s="13">
        <f>D99</f>
        <v>288883.68</v>
      </c>
      <c r="E98" s="3"/>
      <c r="F98" s="3"/>
      <c r="G98" s="3"/>
      <c r="H98" s="29"/>
    </row>
    <row r="99" spans="1:8" s="4" customFormat="1" ht="12" x14ac:dyDescent="0.2">
      <c r="A99" s="7"/>
      <c r="B99" s="3">
        <v>24073.64</v>
      </c>
      <c r="C99" s="6" t="s">
        <v>166</v>
      </c>
      <c r="D99" s="3">
        <f>B99*C99</f>
        <v>288883.68</v>
      </c>
      <c r="E99" s="3"/>
      <c r="F99" s="3"/>
      <c r="G99" s="3"/>
      <c r="H99" s="29"/>
    </row>
    <row r="100" spans="1:8" s="4" customFormat="1" ht="12" x14ac:dyDescent="0.2">
      <c r="A100" s="7" t="s">
        <v>110</v>
      </c>
      <c r="B100" s="3"/>
      <c r="C100" s="6"/>
      <c r="D100" s="13">
        <f>D101+D103</f>
        <v>865344.11999999988</v>
      </c>
      <c r="E100" s="3"/>
      <c r="F100" s="3"/>
      <c r="G100" s="3"/>
      <c r="H100" s="29"/>
    </row>
    <row r="101" spans="1:8" s="4" customFormat="1" ht="12" x14ac:dyDescent="0.2">
      <c r="A101" s="7" t="s">
        <v>111</v>
      </c>
      <c r="B101" s="3"/>
      <c r="C101" s="6"/>
      <c r="D101" s="3">
        <f>D102</f>
        <v>865344.11999999988</v>
      </c>
      <c r="E101" s="3"/>
      <c r="F101" s="3"/>
      <c r="G101" s="3"/>
      <c r="H101" s="29"/>
    </row>
    <row r="102" spans="1:8" s="4" customFormat="1" ht="12" x14ac:dyDescent="0.2">
      <c r="A102" s="7"/>
      <c r="B102" s="3">
        <v>72112.009999999995</v>
      </c>
      <c r="C102" s="6" t="s">
        <v>166</v>
      </c>
      <c r="D102" s="3">
        <f>B102*C102</f>
        <v>865344.11999999988</v>
      </c>
      <c r="E102" s="3"/>
      <c r="F102" s="3"/>
      <c r="G102" s="3"/>
      <c r="H102" s="29"/>
    </row>
    <row r="103" spans="1:8" s="4" customFormat="1" ht="12" x14ac:dyDescent="0.2">
      <c r="A103" s="7" t="s">
        <v>112</v>
      </c>
      <c r="B103" s="3">
        <v>0</v>
      </c>
      <c r="C103" s="6">
        <v>12</v>
      </c>
      <c r="D103" s="3">
        <f>B103*C103</f>
        <v>0</v>
      </c>
      <c r="E103" s="3"/>
      <c r="F103" s="3"/>
      <c r="G103" s="3"/>
      <c r="H103" s="29"/>
    </row>
    <row r="104" spans="1:8" s="4" customFormat="1" ht="12" x14ac:dyDescent="0.2">
      <c r="A104" s="7" t="s">
        <v>113</v>
      </c>
      <c r="B104" s="3"/>
      <c r="C104" s="6"/>
      <c r="D104" s="13">
        <f>D105</f>
        <v>5310434.76</v>
      </c>
      <c r="E104" s="3"/>
      <c r="F104" s="3"/>
      <c r="G104" s="3"/>
      <c r="H104" s="29"/>
    </row>
    <row r="105" spans="1:8" s="4" customFormat="1" ht="12" x14ac:dyDescent="0.2">
      <c r="A105" s="7"/>
      <c r="B105" s="3">
        <f>D105/C105</f>
        <v>442536.23</v>
      </c>
      <c r="C105" s="6" t="s">
        <v>166</v>
      </c>
      <c r="D105" s="3">
        <v>5310434.76</v>
      </c>
      <c r="E105" s="3"/>
      <c r="F105" s="3"/>
      <c r="G105" s="3"/>
      <c r="H105" s="29"/>
    </row>
    <row r="106" spans="1:8" s="4" customFormat="1" ht="12" x14ac:dyDescent="0.2">
      <c r="A106" s="10" t="s">
        <v>167</v>
      </c>
      <c r="B106" s="13">
        <f>D106/C106</f>
        <v>995395</v>
      </c>
      <c r="C106" s="6" t="s">
        <v>166</v>
      </c>
      <c r="D106" s="13">
        <f>D95</f>
        <v>11944740</v>
      </c>
      <c r="E106" s="3"/>
      <c r="F106" s="3"/>
      <c r="G106" s="3"/>
      <c r="H106" s="29"/>
    </row>
    <row r="107" spans="1:8" s="4" customFormat="1" ht="12" x14ac:dyDescent="0.2">
      <c r="A107" s="10" t="s">
        <v>235</v>
      </c>
      <c r="B107" s="13">
        <v>271979.25</v>
      </c>
      <c r="C107" s="6">
        <v>12</v>
      </c>
      <c r="D107" s="13">
        <v>3607317</v>
      </c>
      <c r="E107" s="3"/>
      <c r="F107" s="3"/>
      <c r="G107" s="3"/>
      <c r="H107" s="29"/>
    </row>
    <row r="108" spans="1:8" s="4" customFormat="1" ht="24" x14ac:dyDescent="0.2">
      <c r="A108" s="10" t="s">
        <v>236</v>
      </c>
      <c r="B108" s="13">
        <f>D108/C108</f>
        <v>0</v>
      </c>
      <c r="C108" s="6" t="s">
        <v>166</v>
      </c>
      <c r="D108" s="13">
        <v>0</v>
      </c>
      <c r="E108" s="3"/>
      <c r="F108" s="3"/>
      <c r="G108" s="3"/>
      <c r="H108" s="29"/>
    </row>
    <row r="109" spans="1:8" s="4" customFormat="1" ht="7.5" customHeight="1" x14ac:dyDescent="0.2">
      <c r="A109" s="10"/>
      <c r="B109" s="13"/>
      <c r="C109" s="6"/>
      <c r="D109" s="13"/>
      <c r="E109" s="3"/>
      <c r="F109" s="3"/>
      <c r="G109" s="3"/>
      <c r="H109" s="29"/>
    </row>
    <row r="110" spans="1:8" s="20" customFormat="1" ht="12" x14ac:dyDescent="0.2">
      <c r="A110" s="16" t="s">
        <v>237</v>
      </c>
      <c r="B110" s="13">
        <f>B116</f>
        <v>598383.16666666674</v>
      </c>
      <c r="C110" s="19"/>
      <c r="D110" s="13">
        <f>D111+D114+D115+D112</f>
        <v>7180597.9999999991</v>
      </c>
      <c r="E110" s="13"/>
      <c r="F110" s="40"/>
      <c r="G110" s="13"/>
      <c r="H110" s="30"/>
    </row>
    <row r="111" spans="1:8" s="4" customFormat="1" ht="11.65" customHeight="1" x14ac:dyDescent="0.2">
      <c r="A111" s="7" t="s">
        <v>108</v>
      </c>
      <c r="B111" s="3">
        <v>259115.68</v>
      </c>
      <c r="C111" s="6" t="s">
        <v>166</v>
      </c>
      <c r="D111" s="3">
        <f>B111*C111</f>
        <v>3109388.16</v>
      </c>
      <c r="E111" s="3"/>
      <c r="F111" s="3"/>
      <c r="G111" s="3"/>
      <c r="H111" s="29"/>
    </row>
    <row r="112" spans="1:8" s="4" customFormat="1" ht="12" x14ac:dyDescent="0.2">
      <c r="A112" s="7" t="s">
        <v>109</v>
      </c>
      <c r="B112" s="5">
        <v>4968.13</v>
      </c>
      <c r="C112" s="6" t="s">
        <v>166</v>
      </c>
      <c r="D112" s="3">
        <f>B112*C112</f>
        <v>59617.56</v>
      </c>
      <c r="E112" s="3"/>
      <c r="F112" s="3"/>
      <c r="G112" s="3"/>
      <c r="H112" s="29"/>
    </row>
    <row r="113" spans="1:8" s="4" customFormat="1" ht="12" x14ac:dyDescent="0.2">
      <c r="A113" s="7" t="s">
        <v>110</v>
      </c>
      <c r="B113" s="3"/>
      <c r="C113" s="6"/>
      <c r="D113" s="3"/>
      <c r="E113" s="3"/>
      <c r="F113" s="3"/>
      <c r="G113" s="3"/>
      <c r="H113" s="29"/>
    </row>
    <row r="114" spans="1:8" s="4" customFormat="1" ht="12" x14ac:dyDescent="0.2">
      <c r="A114" s="7" t="s">
        <v>111</v>
      </c>
      <c r="B114" s="3">
        <v>39612.57</v>
      </c>
      <c r="C114" s="6" t="s">
        <v>166</v>
      </c>
      <c r="D114" s="3">
        <f>B114*C114</f>
        <v>475350.83999999997</v>
      </c>
      <c r="E114" s="3"/>
      <c r="F114" s="3"/>
      <c r="G114" s="3"/>
      <c r="H114" s="29"/>
    </row>
    <row r="115" spans="1:8" s="4" customFormat="1" ht="12" x14ac:dyDescent="0.2">
      <c r="A115" s="7" t="s">
        <v>113</v>
      </c>
      <c r="B115" s="3">
        <f>D115/C115</f>
        <v>294686.78666666668</v>
      </c>
      <c r="C115" s="6" t="s">
        <v>166</v>
      </c>
      <c r="D115" s="3">
        <v>3536241.44</v>
      </c>
      <c r="E115" s="3"/>
      <c r="F115" s="3"/>
      <c r="G115" s="3"/>
      <c r="H115" s="29"/>
    </row>
    <row r="116" spans="1:8" s="4" customFormat="1" ht="12" x14ac:dyDescent="0.2">
      <c r="A116" s="10" t="s">
        <v>167</v>
      </c>
      <c r="B116" s="13">
        <f>SUM(B111:B115)</f>
        <v>598383.16666666674</v>
      </c>
      <c r="C116" s="6" t="s">
        <v>195</v>
      </c>
      <c r="D116" s="13">
        <f>D110</f>
        <v>7180597.9999999991</v>
      </c>
      <c r="E116" s="13"/>
      <c r="F116" s="13"/>
      <c r="G116" s="13"/>
      <c r="H116" s="29"/>
    </row>
    <row r="117" spans="1:8" s="4" customFormat="1" ht="12" x14ac:dyDescent="0.2">
      <c r="A117" s="10" t="s">
        <v>238</v>
      </c>
      <c r="B117" s="13">
        <f>D117/C117</f>
        <v>180711.16666666666</v>
      </c>
      <c r="C117" s="6" t="s">
        <v>166</v>
      </c>
      <c r="D117" s="13">
        <v>2168534</v>
      </c>
      <c r="E117" s="13"/>
      <c r="F117" s="13"/>
      <c r="G117" s="13"/>
      <c r="H117" s="29"/>
    </row>
    <row r="118" spans="1:8" s="4" customFormat="1" ht="24" x14ac:dyDescent="0.2">
      <c r="A118" s="10" t="s">
        <v>239</v>
      </c>
      <c r="B118" s="13">
        <f>D118/C118</f>
        <v>0</v>
      </c>
      <c r="C118" s="6" t="s">
        <v>166</v>
      </c>
      <c r="D118" s="13">
        <v>0</v>
      </c>
      <c r="E118" s="13"/>
      <c r="F118" s="3"/>
      <c r="G118" s="13"/>
      <c r="H118" s="29"/>
    </row>
    <row r="119" spans="1:8" s="20" customFormat="1" ht="12.95" customHeight="1" x14ac:dyDescent="0.2">
      <c r="A119" s="59" t="s">
        <v>114</v>
      </c>
      <c r="B119" s="3"/>
      <c r="C119" s="13"/>
      <c r="D119" s="13">
        <f>D106+D110</f>
        <v>19125338</v>
      </c>
      <c r="E119" s="13">
        <f t="shared" ref="E119:F119" si="4">E116</f>
        <v>0</v>
      </c>
      <c r="F119" s="13">
        <f t="shared" si="4"/>
        <v>0</v>
      </c>
      <c r="G119" s="13">
        <f>G116</f>
        <v>0</v>
      </c>
      <c r="H119" s="21">
        <v>0</v>
      </c>
    </row>
    <row r="120" spans="1:8" s="20" customFormat="1" ht="12.95" customHeight="1" x14ac:dyDescent="0.2">
      <c r="A120" s="59" t="s">
        <v>169</v>
      </c>
      <c r="B120" s="3"/>
      <c r="C120" s="13"/>
      <c r="D120" s="13">
        <f>D107+D117</f>
        <v>5775851</v>
      </c>
      <c r="E120" s="13">
        <f t="shared" ref="E120:F120" si="5">E117</f>
        <v>0</v>
      </c>
      <c r="F120" s="13">
        <f t="shared" si="5"/>
        <v>0</v>
      </c>
      <c r="G120" s="13">
        <f>G117</f>
        <v>0</v>
      </c>
      <c r="H120" s="21">
        <v>0</v>
      </c>
    </row>
    <row r="121" spans="1:8" s="20" customFormat="1" ht="12.95" customHeight="1" x14ac:dyDescent="0.2">
      <c r="A121" s="59" t="s">
        <v>170</v>
      </c>
      <c r="B121" s="3"/>
      <c r="C121" s="13"/>
      <c r="D121" s="13">
        <f>D108</f>
        <v>0</v>
      </c>
      <c r="E121" s="13">
        <f t="shared" ref="E121:F121" si="6">E118</f>
        <v>0</v>
      </c>
      <c r="F121" s="13">
        <f t="shared" si="6"/>
        <v>0</v>
      </c>
      <c r="G121" s="13">
        <f>G118</f>
        <v>0</v>
      </c>
      <c r="H121" s="60">
        <v>0</v>
      </c>
    </row>
    <row r="123" spans="1:8" s="9" customFormat="1" ht="12" x14ac:dyDescent="0.2">
      <c r="A123" s="110" t="s">
        <v>205</v>
      </c>
      <c r="B123" s="110"/>
      <c r="C123" s="110"/>
      <c r="D123" s="110"/>
      <c r="E123" s="38"/>
      <c r="F123" s="38"/>
      <c r="G123" s="38"/>
    </row>
    <row r="124" spans="1:8" s="9" customFormat="1" ht="12" x14ac:dyDescent="0.2">
      <c r="A124" s="110" t="s">
        <v>206</v>
      </c>
      <c r="B124" s="110"/>
      <c r="C124" s="110"/>
      <c r="D124" s="110"/>
      <c r="E124" s="38"/>
      <c r="F124" s="38"/>
      <c r="G124" s="38"/>
    </row>
  </sheetData>
  <mergeCells count="37">
    <mergeCell ref="A46:D46"/>
    <mergeCell ref="A47:D47"/>
    <mergeCell ref="A50:H50"/>
    <mergeCell ref="A51:G51"/>
    <mergeCell ref="A52:A54"/>
    <mergeCell ref="B52:B54"/>
    <mergeCell ref="C52:C54"/>
    <mergeCell ref="D52:H52"/>
    <mergeCell ref="D53:D54"/>
    <mergeCell ref="E53:F53"/>
    <mergeCell ref="G53:G54"/>
    <mergeCell ref="H53:H54"/>
    <mergeCell ref="H5:H6"/>
    <mergeCell ref="D4:H4"/>
    <mergeCell ref="A2:H2"/>
    <mergeCell ref="A1:G1"/>
    <mergeCell ref="A3:G3"/>
    <mergeCell ref="D5:D6"/>
    <mergeCell ref="E5:F5"/>
    <mergeCell ref="G5:G6"/>
    <mergeCell ref="A4:A6"/>
    <mergeCell ref="B4:B6"/>
    <mergeCell ref="C4:C6"/>
    <mergeCell ref="A84:D84"/>
    <mergeCell ref="A85:D85"/>
    <mergeCell ref="A88:H88"/>
    <mergeCell ref="A89:G89"/>
    <mergeCell ref="A123:D123"/>
    <mergeCell ref="A124:D124"/>
    <mergeCell ref="A90:A92"/>
    <mergeCell ref="B90:B92"/>
    <mergeCell ref="C90:C92"/>
    <mergeCell ref="D90:H90"/>
    <mergeCell ref="D91:D92"/>
    <mergeCell ref="E91:F91"/>
    <mergeCell ref="G91:G92"/>
    <mergeCell ref="H91:H92"/>
  </mergeCells>
  <hyperlinks>
    <hyperlink ref="A42" location="P454" display="P454" xr:uid="{00000000-0004-0000-0300-000000000000}"/>
    <hyperlink ref="A80" location="P454" display="P454" xr:uid="{00000000-0004-0000-0300-000001000000}"/>
    <hyperlink ref="A119" location="P454" display="P454" xr:uid="{B5611441-07D2-4B17-927F-D2579B5F7334}"/>
  </hyperlinks>
  <pageMargins left="0.31496062992125984" right="0.31496062992125984" top="0.74803149606299213" bottom="0.35433070866141736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4"/>
  <sheetViews>
    <sheetView workbookViewId="0">
      <selection activeCell="A54" sqref="A1:L54"/>
    </sheetView>
  </sheetViews>
  <sheetFormatPr defaultRowHeight="15" x14ac:dyDescent="0.25"/>
  <cols>
    <col min="1" max="1" width="26.42578125" customWidth="1"/>
    <col min="2" max="2" width="13" customWidth="1"/>
    <col min="7" max="7" width="11.5703125" customWidth="1"/>
    <col min="8" max="8" width="13.42578125" customWidth="1"/>
    <col min="9" max="9" width="14.140625" customWidth="1"/>
    <col min="10" max="10" width="13.7109375" customWidth="1"/>
    <col min="11" max="11" width="14.7109375" customWidth="1"/>
    <col min="12" max="12" width="13.28515625" customWidth="1"/>
  </cols>
  <sheetData>
    <row r="1" spans="1:12" x14ac:dyDescent="0.25">
      <c r="A1" s="94" t="s">
        <v>127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x14ac:dyDescent="0.25">
      <c r="A2" s="128" t="s">
        <v>200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4" spans="1:12" s="9" customFormat="1" ht="12.95" customHeight="1" x14ac:dyDescent="0.2">
      <c r="A4" s="118" t="s">
        <v>117</v>
      </c>
      <c r="B4" s="118" t="s">
        <v>118</v>
      </c>
      <c r="C4" s="118" t="s">
        <v>119</v>
      </c>
      <c r="D4" s="118" t="s">
        <v>120</v>
      </c>
      <c r="E4" s="118"/>
      <c r="F4" s="118" t="s">
        <v>121</v>
      </c>
      <c r="G4" s="118" t="s">
        <v>122</v>
      </c>
      <c r="H4" s="118" t="s">
        <v>123</v>
      </c>
      <c r="I4" s="118"/>
      <c r="J4" s="118"/>
      <c r="K4" s="118" t="s">
        <v>104</v>
      </c>
      <c r="L4" s="124" t="s">
        <v>139</v>
      </c>
    </row>
    <row r="5" spans="1:12" s="9" customFormat="1" ht="36" customHeight="1" x14ac:dyDescent="0.2">
      <c r="A5" s="118"/>
      <c r="B5" s="118"/>
      <c r="C5" s="118"/>
      <c r="D5" s="118" t="s">
        <v>124</v>
      </c>
      <c r="E5" s="118" t="s">
        <v>197</v>
      </c>
      <c r="F5" s="118"/>
      <c r="G5" s="118"/>
      <c r="H5" s="118" t="s">
        <v>103</v>
      </c>
      <c r="I5" s="118" t="s">
        <v>104</v>
      </c>
      <c r="J5" s="118"/>
      <c r="K5" s="118"/>
      <c r="L5" s="131"/>
    </row>
    <row r="6" spans="1:12" s="9" customFormat="1" ht="50.25" customHeight="1" x14ac:dyDescent="0.2">
      <c r="A6" s="118"/>
      <c r="B6" s="118"/>
      <c r="C6" s="118"/>
      <c r="D6" s="118"/>
      <c r="E6" s="118"/>
      <c r="F6" s="118"/>
      <c r="G6" s="118"/>
      <c r="H6" s="118"/>
      <c r="I6" s="5" t="s">
        <v>106</v>
      </c>
      <c r="J6" s="5" t="s">
        <v>107</v>
      </c>
      <c r="K6" s="118"/>
      <c r="L6" s="125"/>
    </row>
    <row r="7" spans="1:12" s="9" customFormat="1" ht="16.149999999999999" customHeight="1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 t="s">
        <v>125</v>
      </c>
      <c r="H7" s="5">
        <v>8</v>
      </c>
      <c r="I7" s="5">
        <v>9</v>
      </c>
      <c r="J7" s="5">
        <v>10</v>
      </c>
      <c r="K7" s="5">
        <v>11</v>
      </c>
      <c r="L7" s="32">
        <v>12</v>
      </c>
    </row>
    <row r="8" spans="1:12" s="14" customFormat="1" ht="12" x14ac:dyDescent="0.2">
      <c r="A8" s="129" t="s">
        <v>244</v>
      </c>
      <c r="B8" s="130"/>
      <c r="C8" s="11"/>
      <c r="D8" s="11"/>
      <c r="E8" s="11"/>
      <c r="F8" s="11"/>
      <c r="G8" s="13">
        <f>SUM(G9:G10)</f>
        <v>51807</v>
      </c>
      <c r="H8" s="13">
        <f>SUM(H9:H10)</f>
        <v>51807</v>
      </c>
      <c r="I8" s="11"/>
      <c r="J8" s="11"/>
      <c r="K8" s="11"/>
      <c r="L8" s="15"/>
    </row>
    <row r="9" spans="1:12" s="9" customFormat="1" ht="12" x14ac:dyDescent="0.2">
      <c r="A9" s="7" t="s">
        <v>190</v>
      </c>
      <c r="B9" s="8">
        <v>0</v>
      </c>
      <c r="C9" s="5" t="s">
        <v>126</v>
      </c>
      <c r="D9" s="5">
        <v>12</v>
      </c>
      <c r="E9" s="5">
        <v>12</v>
      </c>
      <c r="F9" s="3">
        <f>G9/D9</f>
        <v>692.75</v>
      </c>
      <c r="G9" s="3">
        <f>H9</f>
        <v>8313</v>
      </c>
      <c r="H9" s="3">
        <v>8313</v>
      </c>
      <c r="I9" s="5"/>
      <c r="J9" s="5"/>
      <c r="K9" s="5"/>
      <c r="L9" s="12"/>
    </row>
    <row r="10" spans="1:12" s="9" customFormat="1" ht="12" x14ac:dyDescent="0.2">
      <c r="A10" s="7" t="s">
        <v>191</v>
      </c>
      <c r="B10" s="8">
        <v>0</v>
      </c>
      <c r="C10" s="5" t="s">
        <v>126</v>
      </c>
      <c r="D10" s="5">
        <v>12</v>
      </c>
      <c r="E10" s="5">
        <v>12</v>
      </c>
      <c r="F10" s="3">
        <f>G10/D10</f>
        <v>3624.5</v>
      </c>
      <c r="G10" s="3">
        <f>H10</f>
        <v>43494</v>
      </c>
      <c r="H10" s="3">
        <v>43494</v>
      </c>
      <c r="I10" s="5"/>
      <c r="J10" s="5"/>
      <c r="K10" s="5"/>
      <c r="L10" s="12"/>
    </row>
    <row r="11" spans="1:12" s="14" customFormat="1" ht="12" x14ac:dyDescent="0.2">
      <c r="A11" s="129" t="s">
        <v>245</v>
      </c>
      <c r="B11" s="130"/>
      <c r="C11" s="11"/>
      <c r="D11" s="11"/>
      <c r="E11" s="11"/>
      <c r="F11" s="11"/>
      <c r="G11" s="13">
        <f>G12+G13+G16</f>
        <v>32927</v>
      </c>
      <c r="H11" s="13">
        <f>H12+H13+H16</f>
        <v>32927</v>
      </c>
      <c r="I11" s="11"/>
      <c r="J11" s="11"/>
      <c r="K11" s="11"/>
      <c r="L11" s="15"/>
    </row>
    <row r="12" spans="1:12" s="9" customFormat="1" ht="12" x14ac:dyDescent="0.2">
      <c r="A12" s="7" t="s">
        <v>190</v>
      </c>
      <c r="B12" s="8">
        <v>0</v>
      </c>
      <c r="C12" s="5" t="s">
        <v>126</v>
      </c>
      <c r="D12" s="5">
        <v>12</v>
      </c>
      <c r="E12" s="5">
        <v>12</v>
      </c>
      <c r="F12" s="3">
        <f>G12/D12</f>
        <v>440.41666666666669</v>
      </c>
      <c r="G12" s="3">
        <f>H12</f>
        <v>5285</v>
      </c>
      <c r="H12" s="3">
        <v>5285</v>
      </c>
      <c r="I12" s="5"/>
      <c r="J12" s="5"/>
      <c r="K12" s="5"/>
      <c r="L12" s="12"/>
    </row>
    <row r="13" spans="1:12" s="9" customFormat="1" ht="12" x14ac:dyDescent="0.2">
      <c r="A13" s="7" t="s">
        <v>191</v>
      </c>
      <c r="B13" s="8">
        <v>0</v>
      </c>
      <c r="C13" s="5" t="s">
        <v>126</v>
      </c>
      <c r="D13" s="5">
        <v>12</v>
      </c>
      <c r="E13" s="5">
        <v>12</v>
      </c>
      <c r="F13" s="3">
        <f>G13/D13</f>
        <v>2303.5</v>
      </c>
      <c r="G13" s="3">
        <f>H13</f>
        <v>27642</v>
      </c>
      <c r="H13" s="3">
        <v>27642</v>
      </c>
      <c r="I13" s="5"/>
      <c r="J13" s="5"/>
      <c r="K13" s="5"/>
      <c r="L13" s="12"/>
    </row>
    <row r="14" spans="1:12" s="14" customFormat="1" ht="12" x14ac:dyDescent="0.2">
      <c r="A14" s="15" t="s">
        <v>122</v>
      </c>
      <c r="B14" s="15"/>
      <c r="C14" s="15"/>
      <c r="D14" s="15"/>
      <c r="E14" s="15"/>
      <c r="F14" s="15"/>
      <c r="G14" s="21">
        <f>G8+G11</f>
        <v>84734</v>
      </c>
      <c r="H14" s="21">
        <f>H8+H11</f>
        <v>84734</v>
      </c>
      <c r="I14" s="15"/>
      <c r="J14" s="15"/>
      <c r="K14" s="15"/>
      <c r="L14" s="15"/>
    </row>
    <row r="16" spans="1:12" s="9" customFormat="1" ht="12" x14ac:dyDescent="0.2">
      <c r="A16" s="110" t="s">
        <v>205</v>
      </c>
      <c r="B16" s="110"/>
      <c r="C16" s="110"/>
      <c r="D16" s="110"/>
      <c r="E16" s="38"/>
      <c r="F16" s="38"/>
      <c r="G16" s="38"/>
    </row>
    <row r="17" spans="1:12" s="9" customFormat="1" ht="12" x14ac:dyDescent="0.2">
      <c r="A17" s="110" t="s">
        <v>206</v>
      </c>
      <c r="B17" s="110"/>
      <c r="C17" s="110"/>
      <c r="D17" s="110"/>
      <c r="E17" s="38"/>
      <c r="F17" s="38"/>
      <c r="G17" s="38"/>
    </row>
    <row r="18" spans="1:12" ht="14.45" x14ac:dyDescent="0.3">
      <c r="A18" s="41"/>
    </row>
    <row r="19" spans="1:12" x14ac:dyDescent="0.25">
      <c r="A19" s="94" t="s">
        <v>127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spans="1:12" x14ac:dyDescent="0.25">
      <c r="A20" s="128" t="s">
        <v>211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2" spans="1:12" s="9" customFormat="1" ht="12.95" customHeight="1" x14ac:dyDescent="0.2">
      <c r="A22" s="118" t="s">
        <v>117</v>
      </c>
      <c r="B22" s="118" t="s">
        <v>118</v>
      </c>
      <c r="C22" s="118" t="s">
        <v>119</v>
      </c>
      <c r="D22" s="118" t="s">
        <v>120</v>
      </c>
      <c r="E22" s="118"/>
      <c r="F22" s="118" t="s">
        <v>121</v>
      </c>
      <c r="G22" s="118" t="s">
        <v>122</v>
      </c>
      <c r="H22" s="118" t="s">
        <v>123</v>
      </c>
      <c r="I22" s="118"/>
      <c r="J22" s="118"/>
      <c r="K22" s="118" t="s">
        <v>104</v>
      </c>
      <c r="L22" s="124" t="s">
        <v>139</v>
      </c>
    </row>
    <row r="23" spans="1:12" s="9" customFormat="1" ht="36" customHeight="1" x14ac:dyDescent="0.2">
      <c r="A23" s="118"/>
      <c r="B23" s="118"/>
      <c r="C23" s="118"/>
      <c r="D23" s="118" t="s">
        <v>124</v>
      </c>
      <c r="E23" s="118" t="s">
        <v>197</v>
      </c>
      <c r="F23" s="118"/>
      <c r="G23" s="118"/>
      <c r="H23" s="118" t="s">
        <v>103</v>
      </c>
      <c r="I23" s="118" t="s">
        <v>104</v>
      </c>
      <c r="J23" s="118"/>
      <c r="K23" s="118"/>
      <c r="L23" s="131"/>
    </row>
    <row r="24" spans="1:12" s="9" customFormat="1" ht="50.25" customHeight="1" x14ac:dyDescent="0.2">
      <c r="A24" s="118"/>
      <c r="B24" s="118"/>
      <c r="C24" s="118"/>
      <c r="D24" s="118"/>
      <c r="E24" s="118"/>
      <c r="F24" s="118"/>
      <c r="G24" s="118"/>
      <c r="H24" s="118"/>
      <c r="I24" s="5" t="s">
        <v>106</v>
      </c>
      <c r="J24" s="5" t="s">
        <v>107</v>
      </c>
      <c r="K24" s="118"/>
      <c r="L24" s="125"/>
    </row>
    <row r="25" spans="1:12" s="9" customFormat="1" ht="16.149999999999999" customHeight="1" x14ac:dyDescent="0.2">
      <c r="A25" s="5">
        <v>1</v>
      </c>
      <c r="B25" s="5">
        <v>2</v>
      </c>
      <c r="C25" s="5">
        <v>3</v>
      </c>
      <c r="D25" s="5">
        <v>4</v>
      </c>
      <c r="E25" s="5">
        <v>5</v>
      </c>
      <c r="F25" s="5">
        <v>6</v>
      </c>
      <c r="G25" s="5" t="s">
        <v>125</v>
      </c>
      <c r="H25" s="5">
        <v>8</v>
      </c>
      <c r="I25" s="5">
        <v>9</v>
      </c>
      <c r="J25" s="5">
        <v>10</v>
      </c>
      <c r="K25" s="5">
        <v>11</v>
      </c>
      <c r="L25" s="32">
        <v>12</v>
      </c>
    </row>
    <row r="26" spans="1:12" s="14" customFormat="1" ht="12" x14ac:dyDescent="0.2">
      <c r="A26" s="129" t="s">
        <v>244</v>
      </c>
      <c r="B26" s="130"/>
      <c r="C26" s="11"/>
      <c r="D26" s="11"/>
      <c r="E26" s="11"/>
      <c r="F26" s="11"/>
      <c r="G26" s="13">
        <f>SUM(G27:G28)</f>
        <v>51807</v>
      </c>
      <c r="H26" s="13">
        <f>SUM(H27:H28)</f>
        <v>51807</v>
      </c>
      <c r="I26" s="11"/>
      <c r="J26" s="11"/>
      <c r="K26" s="11"/>
      <c r="L26" s="15"/>
    </row>
    <row r="27" spans="1:12" s="9" customFormat="1" ht="12" x14ac:dyDescent="0.2">
      <c r="A27" s="7" t="s">
        <v>190</v>
      </c>
      <c r="B27" s="8">
        <v>0</v>
      </c>
      <c r="C27" s="5" t="s">
        <v>126</v>
      </c>
      <c r="D27" s="5">
        <v>12</v>
      </c>
      <c r="E27" s="5">
        <v>12</v>
      </c>
      <c r="F27" s="3">
        <f>G27/D27</f>
        <v>692.75</v>
      </c>
      <c r="G27" s="3">
        <f>H27</f>
        <v>8313</v>
      </c>
      <c r="H27" s="3">
        <v>8313</v>
      </c>
      <c r="I27" s="5"/>
      <c r="J27" s="5"/>
      <c r="K27" s="5"/>
      <c r="L27" s="12"/>
    </row>
    <row r="28" spans="1:12" s="9" customFormat="1" ht="12" x14ac:dyDescent="0.2">
      <c r="A28" s="7" t="s">
        <v>191</v>
      </c>
      <c r="B28" s="8">
        <v>0</v>
      </c>
      <c r="C28" s="5" t="s">
        <v>126</v>
      </c>
      <c r="D28" s="5">
        <v>12</v>
      </c>
      <c r="E28" s="5">
        <v>12</v>
      </c>
      <c r="F28" s="3">
        <f>G28/D28</f>
        <v>3624.5</v>
      </c>
      <c r="G28" s="3">
        <f>H28</f>
        <v>43494</v>
      </c>
      <c r="H28" s="3">
        <v>43494</v>
      </c>
      <c r="I28" s="5"/>
      <c r="J28" s="5"/>
      <c r="K28" s="5"/>
      <c r="L28" s="12"/>
    </row>
    <row r="29" spans="1:12" s="14" customFormat="1" ht="12" x14ac:dyDescent="0.2">
      <c r="A29" s="129" t="s">
        <v>245</v>
      </c>
      <c r="B29" s="130"/>
      <c r="C29" s="11"/>
      <c r="D29" s="11"/>
      <c r="E29" s="11"/>
      <c r="F29" s="11"/>
      <c r="G29" s="13">
        <f>G30+G31+G35</f>
        <v>32927</v>
      </c>
      <c r="H29" s="13">
        <f>H30+H31+H35</f>
        <v>32927</v>
      </c>
      <c r="I29" s="11"/>
      <c r="J29" s="11"/>
      <c r="K29" s="11"/>
      <c r="L29" s="15"/>
    </row>
    <row r="30" spans="1:12" s="9" customFormat="1" ht="12" x14ac:dyDescent="0.2">
      <c r="A30" s="7" t="s">
        <v>190</v>
      </c>
      <c r="B30" s="8">
        <v>0</v>
      </c>
      <c r="C30" s="5" t="s">
        <v>126</v>
      </c>
      <c r="D30" s="5">
        <v>12</v>
      </c>
      <c r="E30" s="5">
        <v>12</v>
      </c>
      <c r="F30" s="3">
        <f>G30/D30</f>
        <v>440.41666666666669</v>
      </c>
      <c r="G30" s="3">
        <f>H30</f>
        <v>5285</v>
      </c>
      <c r="H30" s="3">
        <v>5285</v>
      </c>
      <c r="I30" s="5"/>
      <c r="J30" s="5"/>
      <c r="K30" s="5"/>
      <c r="L30" s="12"/>
    </row>
    <row r="31" spans="1:12" s="9" customFormat="1" ht="12" x14ac:dyDescent="0.2">
      <c r="A31" s="7" t="s">
        <v>191</v>
      </c>
      <c r="B31" s="8">
        <v>0</v>
      </c>
      <c r="C31" s="5" t="s">
        <v>126</v>
      </c>
      <c r="D31" s="5">
        <v>12</v>
      </c>
      <c r="E31" s="5">
        <v>12</v>
      </c>
      <c r="F31" s="3">
        <f>G31/D31</f>
        <v>2303.5</v>
      </c>
      <c r="G31" s="3">
        <f>H31</f>
        <v>27642</v>
      </c>
      <c r="H31" s="3">
        <v>27642</v>
      </c>
      <c r="I31" s="5"/>
      <c r="J31" s="5"/>
      <c r="K31" s="5"/>
      <c r="L31" s="12"/>
    </row>
    <row r="32" spans="1:12" s="14" customFormat="1" ht="12" x14ac:dyDescent="0.2">
      <c r="A32" s="15" t="s">
        <v>122</v>
      </c>
      <c r="B32" s="15"/>
      <c r="C32" s="15"/>
      <c r="D32" s="15"/>
      <c r="E32" s="15"/>
      <c r="F32" s="15"/>
      <c r="G32" s="21">
        <f>G26+G29</f>
        <v>84734</v>
      </c>
      <c r="H32" s="21">
        <f>H26+H29</f>
        <v>84734</v>
      </c>
      <c r="I32" s="15"/>
      <c r="J32" s="15"/>
      <c r="K32" s="15"/>
      <c r="L32" s="15"/>
    </row>
    <row r="34" spans="1:12" s="9" customFormat="1" ht="12" x14ac:dyDescent="0.2">
      <c r="A34" s="110" t="s">
        <v>205</v>
      </c>
      <c r="B34" s="110"/>
      <c r="C34" s="110"/>
      <c r="D34" s="110"/>
      <c r="E34" s="38"/>
      <c r="F34" s="38"/>
      <c r="G34" s="38"/>
    </row>
    <row r="35" spans="1:12" s="9" customFormat="1" ht="12" x14ac:dyDescent="0.2">
      <c r="A35" s="110" t="s">
        <v>206</v>
      </c>
      <c r="B35" s="110"/>
      <c r="C35" s="110"/>
      <c r="D35" s="110"/>
      <c r="E35" s="38"/>
      <c r="F35" s="38"/>
      <c r="G35" s="38"/>
    </row>
    <row r="38" spans="1:12" x14ac:dyDescent="0.25">
      <c r="A38" s="94" t="s">
        <v>127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</row>
    <row r="39" spans="1:12" x14ac:dyDescent="0.25">
      <c r="A39" s="128" t="s">
        <v>243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</row>
    <row r="41" spans="1:12" s="9" customFormat="1" ht="12.95" customHeight="1" x14ac:dyDescent="0.2">
      <c r="A41" s="118" t="s">
        <v>117</v>
      </c>
      <c r="B41" s="118" t="s">
        <v>118</v>
      </c>
      <c r="C41" s="118" t="s">
        <v>119</v>
      </c>
      <c r="D41" s="118" t="s">
        <v>120</v>
      </c>
      <c r="E41" s="118"/>
      <c r="F41" s="118" t="s">
        <v>121</v>
      </c>
      <c r="G41" s="118" t="s">
        <v>122</v>
      </c>
      <c r="H41" s="118" t="s">
        <v>123</v>
      </c>
      <c r="I41" s="118"/>
      <c r="J41" s="118"/>
      <c r="K41" s="118" t="s">
        <v>104</v>
      </c>
      <c r="L41" s="124" t="s">
        <v>139</v>
      </c>
    </row>
    <row r="42" spans="1:12" s="9" customFormat="1" ht="36" customHeight="1" x14ac:dyDescent="0.2">
      <c r="A42" s="118"/>
      <c r="B42" s="118"/>
      <c r="C42" s="118"/>
      <c r="D42" s="118" t="s">
        <v>124</v>
      </c>
      <c r="E42" s="118" t="s">
        <v>197</v>
      </c>
      <c r="F42" s="118"/>
      <c r="G42" s="118"/>
      <c r="H42" s="118" t="s">
        <v>103</v>
      </c>
      <c r="I42" s="118" t="s">
        <v>104</v>
      </c>
      <c r="J42" s="118"/>
      <c r="K42" s="118"/>
      <c r="L42" s="131"/>
    </row>
    <row r="43" spans="1:12" s="9" customFormat="1" ht="50.25" customHeight="1" x14ac:dyDescent="0.2">
      <c r="A43" s="118"/>
      <c r="B43" s="118"/>
      <c r="C43" s="118"/>
      <c r="D43" s="118"/>
      <c r="E43" s="118"/>
      <c r="F43" s="118"/>
      <c r="G43" s="118"/>
      <c r="H43" s="118"/>
      <c r="I43" s="5" t="s">
        <v>106</v>
      </c>
      <c r="J43" s="5" t="s">
        <v>107</v>
      </c>
      <c r="K43" s="118"/>
      <c r="L43" s="125"/>
    </row>
    <row r="44" spans="1:12" s="9" customFormat="1" ht="16.149999999999999" customHeight="1" x14ac:dyDescent="0.2">
      <c r="A44" s="5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 t="s">
        <v>125</v>
      </c>
      <c r="H44" s="5">
        <v>8</v>
      </c>
      <c r="I44" s="5">
        <v>9</v>
      </c>
      <c r="J44" s="5">
        <v>10</v>
      </c>
      <c r="K44" s="5">
        <v>11</v>
      </c>
      <c r="L44" s="32">
        <v>12</v>
      </c>
    </row>
    <row r="45" spans="1:12" s="14" customFormat="1" ht="12" x14ac:dyDescent="0.2">
      <c r="A45" s="129" t="s">
        <v>244</v>
      </c>
      <c r="B45" s="130"/>
      <c r="C45" s="11"/>
      <c r="D45" s="11"/>
      <c r="E45" s="11"/>
      <c r="F45" s="11"/>
      <c r="G45" s="13">
        <f>SUM(G46:G47)</f>
        <v>51807</v>
      </c>
      <c r="H45" s="13">
        <f>SUM(H46:H47)</f>
        <v>51807</v>
      </c>
      <c r="I45" s="11"/>
      <c r="J45" s="11"/>
      <c r="K45" s="11"/>
      <c r="L45" s="15"/>
    </row>
    <row r="46" spans="1:12" s="9" customFormat="1" ht="12" x14ac:dyDescent="0.2">
      <c r="A46" s="7" t="s">
        <v>190</v>
      </c>
      <c r="B46" s="8">
        <v>0</v>
      </c>
      <c r="C46" s="5" t="s">
        <v>126</v>
      </c>
      <c r="D46" s="5">
        <v>12</v>
      </c>
      <c r="E46" s="5">
        <v>12</v>
      </c>
      <c r="F46" s="3">
        <f>G46/D46</f>
        <v>692.75</v>
      </c>
      <c r="G46" s="3">
        <f>H46</f>
        <v>8313</v>
      </c>
      <c r="H46" s="3">
        <v>8313</v>
      </c>
      <c r="I46" s="5"/>
      <c r="J46" s="5"/>
      <c r="K46" s="5"/>
      <c r="L46" s="12"/>
    </row>
    <row r="47" spans="1:12" s="9" customFormat="1" ht="12" x14ac:dyDescent="0.2">
      <c r="A47" s="7" t="s">
        <v>191</v>
      </c>
      <c r="B47" s="8">
        <v>0</v>
      </c>
      <c r="C47" s="5" t="s">
        <v>126</v>
      </c>
      <c r="D47" s="5">
        <v>12</v>
      </c>
      <c r="E47" s="5">
        <v>12</v>
      </c>
      <c r="F47" s="3">
        <f>G47/D47</f>
        <v>3624.5</v>
      </c>
      <c r="G47" s="3">
        <f>H47</f>
        <v>43494</v>
      </c>
      <c r="H47" s="3">
        <v>43494</v>
      </c>
      <c r="I47" s="5"/>
      <c r="J47" s="5"/>
      <c r="K47" s="5"/>
      <c r="L47" s="12"/>
    </row>
    <row r="48" spans="1:12" s="14" customFormat="1" ht="12" x14ac:dyDescent="0.2">
      <c r="A48" s="129" t="s">
        <v>245</v>
      </c>
      <c r="B48" s="130"/>
      <c r="C48" s="11"/>
      <c r="D48" s="11"/>
      <c r="E48" s="11"/>
      <c r="F48" s="11"/>
      <c r="G48" s="13">
        <f>G49+G50+G53</f>
        <v>32927</v>
      </c>
      <c r="H48" s="13">
        <f>H49+H50+H53</f>
        <v>32927</v>
      </c>
      <c r="I48" s="11"/>
      <c r="J48" s="11"/>
      <c r="K48" s="11"/>
      <c r="L48" s="15"/>
    </row>
    <row r="49" spans="1:12" s="9" customFormat="1" ht="12" x14ac:dyDescent="0.2">
      <c r="A49" s="7" t="s">
        <v>190</v>
      </c>
      <c r="B49" s="8">
        <v>0</v>
      </c>
      <c r="C49" s="5" t="s">
        <v>126</v>
      </c>
      <c r="D49" s="5">
        <v>12</v>
      </c>
      <c r="E49" s="5">
        <v>12</v>
      </c>
      <c r="F49" s="3">
        <f>G49/D49</f>
        <v>440.41666666666669</v>
      </c>
      <c r="G49" s="3">
        <f>H49</f>
        <v>5285</v>
      </c>
      <c r="H49" s="3">
        <v>5285</v>
      </c>
      <c r="I49" s="5"/>
      <c r="J49" s="5"/>
      <c r="K49" s="5"/>
      <c r="L49" s="12"/>
    </row>
    <row r="50" spans="1:12" s="9" customFormat="1" ht="12" x14ac:dyDescent="0.2">
      <c r="A50" s="7" t="s">
        <v>191</v>
      </c>
      <c r="B50" s="8">
        <v>0</v>
      </c>
      <c r="C50" s="5" t="s">
        <v>126</v>
      </c>
      <c r="D50" s="5">
        <v>12</v>
      </c>
      <c r="E50" s="5">
        <v>12</v>
      </c>
      <c r="F50" s="3">
        <f>G50/D50</f>
        <v>2303.5</v>
      </c>
      <c r="G50" s="3">
        <f>H50</f>
        <v>27642</v>
      </c>
      <c r="H50" s="3">
        <v>27642</v>
      </c>
      <c r="I50" s="5"/>
      <c r="J50" s="5"/>
      <c r="K50" s="5"/>
      <c r="L50" s="12"/>
    </row>
    <row r="51" spans="1:12" s="14" customFormat="1" ht="12" x14ac:dyDescent="0.2">
      <c r="A51" s="15" t="s">
        <v>122</v>
      </c>
      <c r="B51" s="15"/>
      <c r="C51" s="15"/>
      <c r="D51" s="15"/>
      <c r="E51" s="15"/>
      <c r="F51" s="15"/>
      <c r="G51" s="21">
        <f>G45+G48</f>
        <v>84734</v>
      </c>
      <c r="H51" s="21">
        <f>H45+H48</f>
        <v>84734</v>
      </c>
      <c r="I51" s="15"/>
      <c r="J51" s="15"/>
      <c r="K51" s="15"/>
      <c r="L51" s="15"/>
    </row>
    <row r="53" spans="1:12" s="9" customFormat="1" ht="12" x14ac:dyDescent="0.2">
      <c r="A53" s="110" t="s">
        <v>205</v>
      </c>
      <c r="B53" s="110"/>
      <c r="C53" s="110"/>
      <c r="D53" s="110"/>
      <c r="E53" s="38"/>
      <c r="F53" s="38"/>
      <c r="G53" s="38"/>
    </row>
    <row r="54" spans="1:12" s="9" customFormat="1" ht="12" x14ac:dyDescent="0.2">
      <c r="A54" s="110" t="s">
        <v>206</v>
      </c>
      <c r="B54" s="110"/>
      <c r="C54" s="110"/>
      <c r="D54" s="110"/>
      <c r="E54" s="38"/>
      <c r="F54" s="38"/>
      <c r="G54" s="38"/>
    </row>
  </sheetData>
  <mergeCells count="57">
    <mergeCell ref="A53:D53"/>
    <mergeCell ref="A54:D54"/>
    <mergeCell ref="B4:B6"/>
    <mergeCell ref="C4:C6"/>
    <mergeCell ref="D4:E4"/>
    <mergeCell ref="A45:B45"/>
    <mergeCell ref="A39:K39"/>
    <mergeCell ref="A41:A43"/>
    <mergeCell ref="B41:B43"/>
    <mergeCell ref="C41:C43"/>
    <mergeCell ref="F4:F6"/>
    <mergeCell ref="G4:G6"/>
    <mergeCell ref="F22:F24"/>
    <mergeCell ref="A26:B26"/>
    <mergeCell ref="A38:L38"/>
    <mergeCell ref="G22:G24"/>
    <mergeCell ref="L4:L6"/>
    <mergeCell ref="A1:L1"/>
    <mergeCell ref="A16:D16"/>
    <mergeCell ref="A19:L19"/>
    <mergeCell ref="A20:K20"/>
    <mergeCell ref="A17:D17"/>
    <mergeCell ref="A8:B8"/>
    <mergeCell ref="A2:K2"/>
    <mergeCell ref="H4:J4"/>
    <mergeCell ref="K4:K6"/>
    <mergeCell ref="D5:D6"/>
    <mergeCell ref="E5:E6"/>
    <mergeCell ref="H5:H6"/>
    <mergeCell ref="I5:J5"/>
    <mergeCell ref="A4:A6"/>
    <mergeCell ref="A11:B11"/>
    <mergeCell ref="H22:J22"/>
    <mergeCell ref="K22:K24"/>
    <mergeCell ref="L22:L24"/>
    <mergeCell ref="D23:D24"/>
    <mergeCell ref="E23:E24"/>
    <mergeCell ref="H23:H24"/>
    <mergeCell ref="I23:J23"/>
    <mergeCell ref="A22:A24"/>
    <mergeCell ref="B22:B24"/>
    <mergeCell ref="C22:C24"/>
    <mergeCell ref="D22:E22"/>
    <mergeCell ref="A34:D34"/>
    <mergeCell ref="A29:B29"/>
    <mergeCell ref="A48:B48"/>
    <mergeCell ref="A35:D35"/>
    <mergeCell ref="L41:L43"/>
    <mergeCell ref="D42:D43"/>
    <mergeCell ref="E42:E43"/>
    <mergeCell ref="H42:H43"/>
    <mergeCell ref="I42:J42"/>
    <mergeCell ref="D41:E41"/>
    <mergeCell ref="F41:F43"/>
    <mergeCell ref="G41:G43"/>
    <mergeCell ref="H41:J41"/>
    <mergeCell ref="K41:K43"/>
  </mergeCells>
  <pageMargins left="0.31496062992125984" right="0.31496062992125984" top="0.74803149606299213" bottom="0.35433070866141736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I91"/>
  <sheetViews>
    <sheetView topLeftCell="A64" workbookViewId="0">
      <selection sqref="A1:K93"/>
    </sheetView>
  </sheetViews>
  <sheetFormatPr defaultRowHeight="15" x14ac:dyDescent="0.25"/>
  <cols>
    <col min="1" max="1" width="30.85546875" customWidth="1"/>
    <col min="2" max="2" width="12.7109375" customWidth="1"/>
    <col min="5" max="5" width="9" bestFit="1" customWidth="1"/>
    <col min="6" max="6" width="10.5703125" customWidth="1"/>
    <col min="7" max="7" width="11.7109375" customWidth="1"/>
    <col min="8" max="8" width="12.85546875" customWidth="1"/>
    <col min="9" max="9" width="12.28515625" customWidth="1"/>
    <col min="10" max="10" width="11.7109375" customWidth="1"/>
    <col min="11" max="11" width="11.5703125" customWidth="1"/>
    <col min="12" max="139" width="8.85546875"/>
  </cols>
  <sheetData>
    <row r="1" spans="1:139" x14ac:dyDescent="0.25">
      <c r="A1" s="94" t="s">
        <v>134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39" x14ac:dyDescent="0.25">
      <c r="A2" s="128" t="s">
        <v>201</v>
      </c>
      <c r="B2" s="128"/>
      <c r="C2" s="128"/>
      <c r="D2" s="128"/>
      <c r="E2" s="128"/>
      <c r="F2" s="128"/>
      <c r="G2" s="128"/>
      <c r="H2" s="128"/>
      <c r="I2" s="128"/>
      <c r="J2" s="128"/>
    </row>
    <row r="4" spans="1:139" s="12" customFormat="1" ht="39.200000000000003" customHeight="1" x14ac:dyDescent="0.2">
      <c r="A4" s="118" t="s">
        <v>128</v>
      </c>
      <c r="B4" s="118" t="s">
        <v>118</v>
      </c>
      <c r="C4" s="118" t="s">
        <v>129</v>
      </c>
      <c r="D4" s="118"/>
      <c r="E4" s="118" t="s">
        <v>130</v>
      </c>
      <c r="F4" s="118" t="s">
        <v>123</v>
      </c>
      <c r="G4" s="118"/>
      <c r="H4" s="118"/>
      <c r="I4" s="118"/>
      <c r="J4" s="118" t="s">
        <v>104</v>
      </c>
      <c r="K4" s="124" t="s">
        <v>139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</row>
    <row r="5" spans="1:139" s="12" customFormat="1" ht="37.35" customHeight="1" x14ac:dyDescent="0.2">
      <c r="A5" s="118"/>
      <c r="B5" s="118"/>
      <c r="C5" s="118" t="s">
        <v>124</v>
      </c>
      <c r="D5" s="118" t="s">
        <v>197</v>
      </c>
      <c r="E5" s="118"/>
      <c r="F5" s="118" t="s">
        <v>122</v>
      </c>
      <c r="G5" s="118" t="s">
        <v>103</v>
      </c>
      <c r="H5" s="118" t="s">
        <v>104</v>
      </c>
      <c r="I5" s="118"/>
      <c r="J5" s="118"/>
      <c r="K5" s="131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</row>
    <row r="6" spans="1:139" s="12" customFormat="1" ht="47.65" customHeight="1" x14ac:dyDescent="0.2">
      <c r="A6" s="118"/>
      <c r="B6" s="118"/>
      <c r="C6" s="118"/>
      <c r="D6" s="118"/>
      <c r="E6" s="118"/>
      <c r="F6" s="118"/>
      <c r="G6" s="118"/>
      <c r="H6" s="5" t="s">
        <v>106</v>
      </c>
      <c r="I6" s="5" t="s">
        <v>107</v>
      </c>
      <c r="J6" s="118"/>
      <c r="K6" s="125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</row>
    <row r="7" spans="1:139" s="12" customFormat="1" ht="14.2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 t="s">
        <v>131</v>
      </c>
      <c r="G7" s="5">
        <v>7</v>
      </c>
      <c r="H7" s="5">
        <v>8</v>
      </c>
      <c r="I7" s="5">
        <v>9</v>
      </c>
      <c r="J7" s="5">
        <v>10</v>
      </c>
      <c r="K7" s="32">
        <v>11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</row>
    <row r="8" spans="1:139" s="15" customFormat="1" ht="12" x14ac:dyDescent="0.2">
      <c r="A8" s="57" t="s">
        <v>198</v>
      </c>
      <c r="B8" s="58"/>
      <c r="C8" s="11"/>
      <c r="D8" s="11"/>
      <c r="E8" s="11"/>
      <c r="F8" s="13">
        <f>SUM(F9:F10)</f>
        <v>362609</v>
      </c>
      <c r="G8" s="13">
        <f>G9+G10</f>
        <v>362609</v>
      </c>
      <c r="H8" s="11"/>
      <c r="I8" s="11"/>
      <c r="J8" s="40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</row>
    <row r="9" spans="1:139" s="15" customFormat="1" ht="12" x14ac:dyDescent="0.2">
      <c r="A9" s="26" t="s">
        <v>132</v>
      </c>
      <c r="B9" s="27"/>
      <c r="C9" s="5">
        <v>0</v>
      </c>
      <c r="D9" s="5">
        <v>0</v>
      </c>
      <c r="E9" s="5">
        <v>9</v>
      </c>
      <c r="F9" s="3">
        <f>G9+J9</f>
        <v>26332</v>
      </c>
      <c r="G9" s="3">
        <v>26332</v>
      </c>
      <c r="H9" s="11"/>
      <c r="I9" s="11"/>
      <c r="J9" s="8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</row>
    <row r="10" spans="1:139" s="12" customFormat="1" ht="12" x14ac:dyDescent="0.2">
      <c r="A10" s="7" t="s">
        <v>182</v>
      </c>
      <c r="B10" s="5"/>
      <c r="C10" s="5">
        <v>0</v>
      </c>
      <c r="D10" s="5">
        <v>0</v>
      </c>
      <c r="E10" s="3">
        <v>0</v>
      </c>
      <c r="F10" s="3">
        <f>G10</f>
        <v>336277</v>
      </c>
      <c r="G10" s="3">
        <v>336277</v>
      </c>
      <c r="H10" s="5"/>
      <c r="I10" s="5"/>
      <c r="J10" s="8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</row>
    <row r="11" spans="1:139" s="15" customFormat="1" ht="12" x14ac:dyDescent="0.2">
      <c r="A11" s="129" t="s">
        <v>246</v>
      </c>
      <c r="B11" s="130"/>
      <c r="C11" s="11"/>
      <c r="D11" s="11"/>
      <c r="E11" s="11"/>
      <c r="F11" s="13">
        <f>F12+F15</f>
        <v>30892</v>
      </c>
      <c r="G11" s="13">
        <f>G12+G15</f>
        <v>30892</v>
      </c>
      <c r="H11" s="11"/>
      <c r="I11" s="11"/>
      <c r="J11" s="40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</row>
    <row r="12" spans="1:139" s="12" customFormat="1" ht="24" x14ac:dyDescent="0.2">
      <c r="A12" s="7" t="s">
        <v>194</v>
      </c>
      <c r="B12" s="5">
        <v>0</v>
      </c>
      <c r="C12" s="5"/>
      <c r="D12" s="5"/>
      <c r="E12" s="3"/>
      <c r="F12" s="3">
        <f>F13+F14</f>
        <v>14222</v>
      </c>
      <c r="G12" s="3">
        <f t="shared" ref="G12:G15" si="0">F12</f>
        <v>14222</v>
      </c>
      <c r="H12" s="5"/>
      <c r="I12" s="5"/>
      <c r="J12" s="8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</row>
    <row r="13" spans="1:139" s="12" customFormat="1" ht="12" x14ac:dyDescent="0.2">
      <c r="A13" s="28" t="s">
        <v>193</v>
      </c>
      <c r="B13" s="5">
        <v>0</v>
      </c>
      <c r="C13" s="5"/>
      <c r="D13" s="5"/>
      <c r="E13" s="3">
        <v>43.88</v>
      </c>
      <c r="F13" s="3">
        <v>8000</v>
      </c>
      <c r="G13" s="3">
        <f t="shared" si="0"/>
        <v>8000</v>
      </c>
      <c r="H13" s="5"/>
      <c r="I13" s="5"/>
      <c r="J13" s="8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</row>
    <row r="14" spans="1:139" s="12" customFormat="1" ht="12" x14ac:dyDescent="0.2">
      <c r="A14" s="28" t="s">
        <v>192</v>
      </c>
      <c r="B14" s="5">
        <v>0</v>
      </c>
      <c r="C14" s="5"/>
      <c r="D14" s="5"/>
      <c r="E14" s="3">
        <v>37.549999999999997</v>
      </c>
      <c r="F14" s="3">
        <f>G14</f>
        <v>6222</v>
      </c>
      <c r="G14" s="3">
        <v>6222</v>
      </c>
      <c r="H14" s="5"/>
      <c r="I14" s="5"/>
      <c r="J14" s="8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</row>
    <row r="15" spans="1:139" s="12" customFormat="1" ht="12" x14ac:dyDescent="0.2">
      <c r="A15" s="7" t="s">
        <v>133</v>
      </c>
      <c r="B15" s="5">
        <v>0</v>
      </c>
      <c r="C15" s="5">
        <v>12</v>
      </c>
      <c r="D15" s="5">
        <v>12</v>
      </c>
      <c r="E15" s="3">
        <v>2168.2199999999998</v>
      </c>
      <c r="F15" s="3">
        <v>16670</v>
      </c>
      <c r="G15" s="3">
        <f t="shared" si="0"/>
        <v>16670</v>
      </c>
      <c r="H15" s="5"/>
      <c r="I15" s="5"/>
      <c r="J15" s="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</row>
    <row r="16" spans="1:139" s="15" customFormat="1" ht="6" customHeight="1" x14ac:dyDescent="0.2">
      <c r="A16" s="57"/>
      <c r="B16" s="58"/>
      <c r="C16" s="11"/>
      <c r="D16" s="11"/>
      <c r="E16" s="11"/>
      <c r="F16" s="13"/>
      <c r="G16" s="13"/>
      <c r="H16" s="11"/>
      <c r="I16" s="11"/>
      <c r="J16" s="40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</row>
    <row r="17" spans="1:139" s="15" customFormat="1" ht="12" x14ac:dyDescent="0.2">
      <c r="A17" s="57" t="s">
        <v>247</v>
      </c>
      <c r="B17" s="58"/>
      <c r="C17" s="11"/>
      <c r="D17" s="11"/>
      <c r="E17" s="11"/>
      <c r="F17" s="13">
        <f>SUM(F18:F19)</f>
        <v>230458</v>
      </c>
      <c r="G17" s="13">
        <f>G18+G19</f>
        <v>230458</v>
      </c>
      <c r="H17" s="11"/>
      <c r="I17" s="11"/>
      <c r="J17" s="40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</row>
    <row r="18" spans="1:139" s="15" customFormat="1" ht="12" x14ac:dyDescent="0.2">
      <c r="A18" s="26" t="s">
        <v>132</v>
      </c>
      <c r="B18" s="27"/>
      <c r="C18" s="5">
        <v>0</v>
      </c>
      <c r="D18" s="5">
        <v>0</v>
      </c>
      <c r="E18" s="5">
        <v>9</v>
      </c>
      <c r="F18" s="3">
        <f>G18+J18</f>
        <v>16735</v>
      </c>
      <c r="G18" s="3">
        <v>16735</v>
      </c>
      <c r="H18" s="11"/>
      <c r="I18" s="11"/>
      <c r="J18" s="8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</row>
    <row r="19" spans="1:139" s="12" customFormat="1" ht="12" x14ac:dyDescent="0.2">
      <c r="A19" s="7" t="s">
        <v>182</v>
      </c>
      <c r="B19" s="5"/>
      <c r="C19" s="5">
        <v>0</v>
      </c>
      <c r="D19" s="5">
        <v>0</v>
      </c>
      <c r="E19" s="3">
        <v>0</v>
      </c>
      <c r="F19" s="3">
        <f>G19</f>
        <v>213723</v>
      </c>
      <c r="G19" s="3">
        <v>213723</v>
      </c>
      <c r="H19" s="5"/>
      <c r="I19" s="5"/>
      <c r="J19" s="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</row>
    <row r="20" spans="1:139" s="15" customFormat="1" ht="12" x14ac:dyDescent="0.2">
      <c r="A20" s="129" t="s">
        <v>250</v>
      </c>
      <c r="B20" s="130"/>
      <c r="C20" s="11"/>
      <c r="D20" s="11"/>
      <c r="E20" s="11"/>
      <c r="F20" s="13">
        <f>F21+F24</f>
        <v>19635</v>
      </c>
      <c r="G20" s="13">
        <f>G21+G24</f>
        <v>19635</v>
      </c>
      <c r="H20" s="11"/>
      <c r="I20" s="11"/>
      <c r="J20" s="40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</row>
    <row r="21" spans="1:139" s="12" customFormat="1" ht="24" x14ac:dyDescent="0.2">
      <c r="A21" s="7" t="s">
        <v>194</v>
      </c>
      <c r="B21" s="5">
        <v>0</v>
      </c>
      <c r="C21" s="5"/>
      <c r="D21" s="5"/>
      <c r="E21" s="3"/>
      <c r="F21" s="3">
        <f>F22+F23</f>
        <v>9039.68</v>
      </c>
      <c r="G21" s="3">
        <f>G22+G23</f>
        <v>9039.68</v>
      </c>
      <c r="H21" s="5"/>
      <c r="I21" s="5"/>
      <c r="J21" s="8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</row>
    <row r="22" spans="1:139" s="12" customFormat="1" ht="12" x14ac:dyDescent="0.2">
      <c r="A22" s="28" t="s">
        <v>193</v>
      </c>
      <c r="B22" s="5">
        <v>0</v>
      </c>
      <c r="C22" s="5"/>
      <c r="D22" s="5"/>
      <c r="E22" s="3">
        <v>43.88</v>
      </c>
      <c r="F22" s="3">
        <f>G22</f>
        <v>6000</v>
      </c>
      <c r="G22" s="3">
        <v>6000</v>
      </c>
      <c r="H22" s="5"/>
      <c r="I22" s="5"/>
      <c r="J22" s="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</row>
    <row r="23" spans="1:139" s="12" customFormat="1" ht="12" x14ac:dyDescent="0.2">
      <c r="A23" s="28" t="s">
        <v>192</v>
      </c>
      <c r="B23" s="5">
        <v>0</v>
      </c>
      <c r="C23" s="5"/>
      <c r="D23" s="5"/>
      <c r="E23" s="3">
        <v>37.549999999999997</v>
      </c>
      <c r="F23" s="3">
        <f>G23</f>
        <v>3039.68</v>
      </c>
      <c r="G23" s="3">
        <v>3039.68</v>
      </c>
      <c r="H23" s="5"/>
      <c r="I23" s="5"/>
      <c r="J23" s="8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</row>
    <row r="24" spans="1:139" s="12" customFormat="1" ht="12" x14ac:dyDescent="0.2">
      <c r="A24" s="7" t="s">
        <v>133</v>
      </c>
      <c r="B24" s="5">
        <v>0</v>
      </c>
      <c r="C24" s="5">
        <v>12</v>
      </c>
      <c r="D24" s="5">
        <v>12</v>
      </c>
      <c r="E24" s="3">
        <v>2168.2199999999998</v>
      </c>
      <c r="F24" s="3">
        <f>G24</f>
        <v>10595.32</v>
      </c>
      <c r="G24" s="3">
        <v>10595.32</v>
      </c>
      <c r="H24" s="5"/>
      <c r="I24" s="5"/>
      <c r="J24" s="8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</row>
    <row r="25" spans="1:139" s="9" customFormat="1" ht="12" x14ac:dyDescent="0.2">
      <c r="A25" s="7" t="s">
        <v>248</v>
      </c>
      <c r="B25" s="35"/>
      <c r="C25" s="5"/>
      <c r="D25" s="5"/>
      <c r="E25" s="3"/>
      <c r="F25" s="3">
        <f>F11+F20</f>
        <v>50527</v>
      </c>
      <c r="G25" s="3">
        <f>G11+G20</f>
        <v>50527</v>
      </c>
      <c r="H25" s="5"/>
      <c r="I25" s="5"/>
      <c r="J25" s="8"/>
      <c r="K25" s="12"/>
    </row>
    <row r="26" spans="1:139" s="14" customFormat="1" ht="12" x14ac:dyDescent="0.2">
      <c r="A26" s="26" t="s">
        <v>249</v>
      </c>
      <c r="B26" s="27"/>
      <c r="C26" s="5"/>
      <c r="D26" s="5"/>
      <c r="E26" s="5"/>
      <c r="F26" s="3">
        <f>F8+F17</f>
        <v>593067</v>
      </c>
      <c r="G26" s="3">
        <f>G8+G17</f>
        <v>593067</v>
      </c>
      <c r="H26" s="11"/>
      <c r="I26" s="11"/>
      <c r="J26" s="8"/>
      <c r="K26" s="15"/>
    </row>
    <row r="27" spans="1:139" s="2" customFormat="1" x14ac:dyDescent="0.25">
      <c r="A27" s="15" t="s">
        <v>122</v>
      </c>
      <c r="B27" s="15"/>
      <c r="C27" s="15"/>
      <c r="D27" s="15"/>
      <c r="E27" s="15"/>
      <c r="F27" s="21">
        <f>F8+F11+F17+F20</f>
        <v>643594</v>
      </c>
      <c r="G27" s="21">
        <f>G8+G11+G17+G20</f>
        <v>643594</v>
      </c>
      <c r="H27" s="15"/>
      <c r="I27" s="15"/>
      <c r="J27" s="66"/>
      <c r="K27" s="31"/>
    </row>
    <row r="28" spans="1:139" s="9" customFormat="1" ht="12" x14ac:dyDescent="0.2">
      <c r="A28" s="22"/>
      <c r="B28" s="23"/>
      <c r="C28" s="23"/>
      <c r="D28" s="23"/>
      <c r="E28" s="24"/>
      <c r="F28" s="24"/>
      <c r="G28" s="24"/>
      <c r="H28" s="23"/>
      <c r="I28" s="23"/>
      <c r="J28" s="23"/>
    </row>
    <row r="29" spans="1:139" s="9" customFormat="1" ht="12" x14ac:dyDescent="0.2">
      <c r="A29" s="110" t="s">
        <v>205</v>
      </c>
      <c r="B29" s="110"/>
      <c r="C29" s="110"/>
      <c r="D29" s="110"/>
      <c r="E29" s="38"/>
      <c r="F29" s="38"/>
      <c r="G29" s="38"/>
    </row>
    <row r="30" spans="1:139" s="9" customFormat="1" ht="12" x14ac:dyDescent="0.2">
      <c r="A30" s="75"/>
      <c r="B30" s="75"/>
      <c r="C30" s="75"/>
      <c r="D30" s="75"/>
      <c r="E30" s="38"/>
      <c r="F30" s="38"/>
      <c r="G30" s="38"/>
    </row>
    <row r="31" spans="1:139" s="9" customFormat="1" ht="12" x14ac:dyDescent="0.2">
      <c r="A31" s="110" t="s">
        <v>206</v>
      </c>
      <c r="B31" s="110"/>
      <c r="C31" s="110"/>
      <c r="D31" s="110"/>
      <c r="E31" s="38"/>
      <c r="F31" s="38"/>
      <c r="G31" s="38"/>
    </row>
    <row r="32" spans="1:139" x14ac:dyDescent="0.25">
      <c r="A32" s="94" t="s">
        <v>134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39" x14ac:dyDescent="0.25">
      <c r="A33" s="128" t="s">
        <v>212</v>
      </c>
      <c r="B33" s="128"/>
      <c r="C33" s="128"/>
      <c r="D33" s="128"/>
      <c r="E33" s="128"/>
      <c r="F33" s="128"/>
      <c r="G33" s="128"/>
      <c r="H33" s="128"/>
      <c r="I33" s="128"/>
      <c r="J33" s="128"/>
    </row>
    <row r="35" spans="1:139" s="12" customFormat="1" ht="39.200000000000003" customHeight="1" x14ac:dyDescent="0.2">
      <c r="A35" s="118" t="s">
        <v>128</v>
      </c>
      <c r="B35" s="118" t="s">
        <v>118</v>
      </c>
      <c r="C35" s="118" t="s">
        <v>129</v>
      </c>
      <c r="D35" s="118"/>
      <c r="E35" s="118" t="s">
        <v>130</v>
      </c>
      <c r="F35" s="118" t="s">
        <v>123</v>
      </c>
      <c r="G35" s="118"/>
      <c r="H35" s="118"/>
      <c r="I35" s="118"/>
      <c r="J35" s="118" t="s">
        <v>104</v>
      </c>
      <c r="K35" s="124" t="s">
        <v>139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</row>
    <row r="36" spans="1:139" s="12" customFormat="1" ht="37.35" customHeight="1" x14ac:dyDescent="0.2">
      <c r="A36" s="118"/>
      <c r="B36" s="118"/>
      <c r="C36" s="118" t="s">
        <v>124</v>
      </c>
      <c r="D36" s="118" t="s">
        <v>197</v>
      </c>
      <c r="E36" s="118"/>
      <c r="F36" s="118" t="s">
        <v>122</v>
      </c>
      <c r="G36" s="118" t="s">
        <v>103</v>
      </c>
      <c r="H36" s="118" t="s">
        <v>104</v>
      </c>
      <c r="I36" s="118"/>
      <c r="J36" s="118"/>
      <c r="K36" s="131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</row>
    <row r="37" spans="1:139" s="12" customFormat="1" ht="47.65" customHeight="1" x14ac:dyDescent="0.2">
      <c r="A37" s="118"/>
      <c r="B37" s="118"/>
      <c r="C37" s="118"/>
      <c r="D37" s="118"/>
      <c r="E37" s="118"/>
      <c r="F37" s="118"/>
      <c r="G37" s="118"/>
      <c r="H37" s="5" t="s">
        <v>106</v>
      </c>
      <c r="I37" s="5" t="s">
        <v>107</v>
      </c>
      <c r="J37" s="118"/>
      <c r="K37" s="125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</row>
    <row r="38" spans="1:139" s="12" customFormat="1" ht="14.25" customHeight="1" x14ac:dyDescent="0.2">
      <c r="A38" s="5">
        <v>1</v>
      </c>
      <c r="B38" s="5">
        <v>2</v>
      </c>
      <c r="C38" s="5">
        <v>3</v>
      </c>
      <c r="D38" s="5">
        <v>4</v>
      </c>
      <c r="E38" s="5">
        <v>5</v>
      </c>
      <c r="F38" s="5" t="s">
        <v>131</v>
      </c>
      <c r="G38" s="5">
        <v>7</v>
      </c>
      <c r="H38" s="5">
        <v>8</v>
      </c>
      <c r="I38" s="5">
        <v>9</v>
      </c>
      <c r="J38" s="5">
        <v>10</v>
      </c>
      <c r="K38" s="32">
        <v>11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</row>
    <row r="39" spans="1:139" s="15" customFormat="1" ht="12" x14ac:dyDescent="0.2">
      <c r="A39" s="57" t="s">
        <v>198</v>
      </c>
      <c r="B39" s="58"/>
      <c r="C39" s="11"/>
      <c r="D39" s="11"/>
      <c r="E39" s="11"/>
      <c r="F39" s="13">
        <f>SUM(F40:F41)</f>
        <v>408323</v>
      </c>
      <c r="G39" s="13">
        <f>G40+G41</f>
        <v>408323</v>
      </c>
      <c r="H39" s="11"/>
      <c r="I39" s="11"/>
      <c r="J39" s="40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</row>
    <row r="40" spans="1:139" s="15" customFormat="1" ht="12" x14ac:dyDescent="0.2">
      <c r="A40" s="26" t="s">
        <v>132</v>
      </c>
      <c r="B40" s="27"/>
      <c r="C40" s="5">
        <v>0</v>
      </c>
      <c r="D40" s="5">
        <v>0</v>
      </c>
      <c r="E40" s="5">
        <v>9</v>
      </c>
      <c r="F40" s="3">
        <f>G40+J40</f>
        <v>35000</v>
      </c>
      <c r="G40" s="3">
        <v>35000</v>
      </c>
      <c r="H40" s="11"/>
      <c r="I40" s="11"/>
      <c r="J40" s="8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</row>
    <row r="41" spans="1:139" s="12" customFormat="1" ht="12" x14ac:dyDescent="0.2">
      <c r="A41" s="7" t="s">
        <v>182</v>
      </c>
      <c r="B41" s="5"/>
      <c r="C41" s="5">
        <v>0</v>
      </c>
      <c r="D41" s="5">
        <v>0</v>
      </c>
      <c r="E41" s="3">
        <v>0</v>
      </c>
      <c r="F41" s="3">
        <f>G41</f>
        <v>373323</v>
      </c>
      <c r="G41" s="3">
        <v>373323</v>
      </c>
      <c r="H41" s="5"/>
      <c r="I41" s="5"/>
      <c r="J41" s="8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</row>
    <row r="42" spans="1:139" s="15" customFormat="1" ht="12" x14ac:dyDescent="0.2">
      <c r="A42" s="129" t="s">
        <v>246</v>
      </c>
      <c r="B42" s="130"/>
      <c r="C42" s="11"/>
      <c r="D42" s="11"/>
      <c r="E42" s="11"/>
      <c r="F42" s="13">
        <f>F43+F46</f>
        <v>30892</v>
      </c>
      <c r="G42" s="13">
        <f>G43+G46</f>
        <v>30892</v>
      </c>
      <c r="H42" s="11"/>
      <c r="I42" s="11"/>
      <c r="J42" s="40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</row>
    <row r="43" spans="1:139" s="12" customFormat="1" ht="24" x14ac:dyDescent="0.2">
      <c r="A43" s="7" t="s">
        <v>194</v>
      </c>
      <c r="B43" s="5">
        <v>0</v>
      </c>
      <c r="C43" s="5"/>
      <c r="D43" s="5"/>
      <c r="E43" s="3"/>
      <c r="F43" s="3">
        <f>F44+F45</f>
        <v>14222</v>
      </c>
      <c r="G43" s="3">
        <f t="shared" ref="G43:G44" si="1">F43</f>
        <v>14222</v>
      </c>
      <c r="H43" s="5"/>
      <c r="I43" s="5"/>
      <c r="J43" s="8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</row>
    <row r="44" spans="1:139" s="12" customFormat="1" ht="12" x14ac:dyDescent="0.2">
      <c r="A44" s="28" t="s">
        <v>193</v>
      </c>
      <c r="B44" s="5">
        <v>0</v>
      </c>
      <c r="C44" s="5"/>
      <c r="D44" s="5"/>
      <c r="E44" s="3">
        <v>43.88</v>
      </c>
      <c r="F44" s="3">
        <v>8000</v>
      </c>
      <c r="G44" s="3">
        <f t="shared" si="1"/>
        <v>8000</v>
      </c>
      <c r="H44" s="5"/>
      <c r="I44" s="5"/>
      <c r="J44" s="8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</row>
    <row r="45" spans="1:139" s="12" customFormat="1" ht="12" x14ac:dyDescent="0.2">
      <c r="A45" s="28" t="s">
        <v>192</v>
      </c>
      <c r="B45" s="5">
        <v>0</v>
      </c>
      <c r="C45" s="5"/>
      <c r="D45" s="5"/>
      <c r="E45" s="3">
        <v>37.549999999999997</v>
      </c>
      <c r="F45" s="3">
        <f>G45</f>
        <v>6222</v>
      </c>
      <c r="G45" s="3">
        <v>6222</v>
      </c>
      <c r="H45" s="5"/>
      <c r="I45" s="5"/>
      <c r="J45" s="8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</row>
    <row r="46" spans="1:139" s="12" customFormat="1" ht="12" x14ac:dyDescent="0.2">
      <c r="A46" s="7" t="s">
        <v>133</v>
      </c>
      <c r="B46" s="5">
        <v>0</v>
      </c>
      <c r="C46" s="5">
        <v>12</v>
      </c>
      <c r="D46" s="5">
        <v>12</v>
      </c>
      <c r="E46" s="3">
        <v>2168.2199999999998</v>
      </c>
      <c r="F46" s="3">
        <v>16670</v>
      </c>
      <c r="G46" s="3">
        <f t="shared" ref="G46" si="2">F46</f>
        <v>16670</v>
      </c>
      <c r="H46" s="5"/>
      <c r="I46" s="5"/>
      <c r="J46" s="8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</row>
    <row r="47" spans="1:139" s="15" customFormat="1" ht="6" customHeight="1" x14ac:dyDescent="0.2">
      <c r="A47" s="57"/>
      <c r="B47" s="58"/>
      <c r="C47" s="11"/>
      <c r="D47" s="11"/>
      <c r="E47" s="11"/>
      <c r="F47" s="13"/>
      <c r="G47" s="13"/>
      <c r="H47" s="11"/>
      <c r="I47" s="11"/>
      <c r="J47" s="40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</row>
    <row r="48" spans="1:139" s="15" customFormat="1" ht="12" x14ac:dyDescent="0.2">
      <c r="A48" s="57" t="s">
        <v>247</v>
      </c>
      <c r="B48" s="58"/>
      <c r="C48" s="11"/>
      <c r="D48" s="11"/>
      <c r="E48" s="11"/>
      <c r="F48" s="13">
        <f>SUM(F49:F50)</f>
        <v>259398</v>
      </c>
      <c r="G48" s="13">
        <f>G49+G50</f>
        <v>259398</v>
      </c>
      <c r="H48" s="11"/>
      <c r="I48" s="11"/>
      <c r="J48" s="40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</row>
    <row r="49" spans="1:139" s="15" customFormat="1" ht="12" x14ac:dyDescent="0.2">
      <c r="A49" s="26" t="s">
        <v>132</v>
      </c>
      <c r="B49" s="27"/>
      <c r="C49" s="5">
        <v>0</v>
      </c>
      <c r="D49" s="5">
        <v>0</v>
      </c>
      <c r="E49" s="5">
        <v>9</v>
      </c>
      <c r="F49" s="3">
        <f>G49+J49</f>
        <v>20000</v>
      </c>
      <c r="G49" s="3">
        <v>20000</v>
      </c>
      <c r="H49" s="11"/>
      <c r="I49" s="11"/>
      <c r="J49" s="8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</row>
    <row r="50" spans="1:139" s="12" customFormat="1" ht="12" x14ac:dyDescent="0.2">
      <c r="A50" s="7" t="s">
        <v>182</v>
      </c>
      <c r="B50" s="5"/>
      <c r="C50" s="5">
        <v>0</v>
      </c>
      <c r="D50" s="5">
        <v>0</v>
      </c>
      <c r="E50" s="3">
        <v>0</v>
      </c>
      <c r="F50" s="3">
        <f>G50</f>
        <v>239398</v>
      </c>
      <c r="G50" s="3">
        <v>239398</v>
      </c>
      <c r="H50" s="5"/>
      <c r="I50" s="5"/>
      <c r="J50" s="8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</row>
    <row r="51" spans="1:139" s="15" customFormat="1" ht="12" x14ac:dyDescent="0.2">
      <c r="A51" s="129" t="s">
        <v>250</v>
      </c>
      <c r="B51" s="130"/>
      <c r="C51" s="11"/>
      <c r="D51" s="11"/>
      <c r="E51" s="11"/>
      <c r="F51" s="13">
        <f>F52+F55</f>
        <v>19635</v>
      </c>
      <c r="G51" s="13">
        <f>G52+G55</f>
        <v>19635</v>
      </c>
      <c r="H51" s="11"/>
      <c r="I51" s="11"/>
      <c r="J51" s="40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</row>
    <row r="52" spans="1:139" s="12" customFormat="1" ht="24" x14ac:dyDescent="0.2">
      <c r="A52" s="7" t="s">
        <v>194</v>
      </c>
      <c r="B52" s="5">
        <v>0</v>
      </c>
      <c r="C52" s="5"/>
      <c r="D52" s="5"/>
      <c r="E52" s="3"/>
      <c r="F52" s="3">
        <f>F53+F54</f>
        <v>9039.68</v>
      </c>
      <c r="G52" s="3">
        <f>G53+G54</f>
        <v>9039.68</v>
      </c>
      <c r="H52" s="5"/>
      <c r="I52" s="5"/>
      <c r="J52" s="8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</row>
    <row r="53" spans="1:139" s="12" customFormat="1" ht="12" x14ac:dyDescent="0.2">
      <c r="A53" s="28" t="s">
        <v>193</v>
      </c>
      <c r="B53" s="5">
        <v>0</v>
      </c>
      <c r="C53" s="5"/>
      <c r="D53" s="5"/>
      <c r="E53" s="3">
        <v>43.88</v>
      </c>
      <c r="F53" s="3">
        <f>G53</f>
        <v>6000</v>
      </c>
      <c r="G53" s="3">
        <v>6000</v>
      </c>
      <c r="H53" s="5"/>
      <c r="I53" s="5"/>
      <c r="J53" s="8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</row>
    <row r="54" spans="1:139" s="12" customFormat="1" ht="12" x14ac:dyDescent="0.2">
      <c r="A54" s="28" t="s">
        <v>192</v>
      </c>
      <c r="B54" s="5">
        <v>0</v>
      </c>
      <c r="C54" s="5"/>
      <c r="D54" s="5"/>
      <c r="E54" s="3">
        <v>37.549999999999997</v>
      </c>
      <c r="F54" s="3">
        <f>G54</f>
        <v>3039.68</v>
      </c>
      <c r="G54" s="3">
        <v>3039.68</v>
      </c>
      <c r="H54" s="5"/>
      <c r="I54" s="5"/>
      <c r="J54" s="8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</row>
    <row r="55" spans="1:139" s="12" customFormat="1" ht="12" x14ac:dyDescent="0.2">
      <c r="A55" s="7" t="s">
        <v>133</v>
      </c>
      <c r="B55" s="5">
        <v>0</v>
      </c>
      <c r="C55" s="5">
        <v>12</v>
      </c>
      <c r="D55" s="5">
        <v>12</v>
      </c>
      <c r="E55" s="3">
        <v>2168.2199999999998</v>
      </c>
      <c r="F55" s="3">
        <f>G55</f>
        <v>10595.32</v>
      </c>
      <c r="G55" s="3">
        <v>10595.32</v>
      </c>
      <c r="H55" s="5"/>
      <c r="I55" s="5"/>
      <c r="J55" s="8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</row>
    <row r="56" spans="1:139" s="9" customFormat="1" ht="12" x14ac:dyDescent="0.2">
      <c r="A56" s="7" t="s">
        <v>248</v>
      </c>
      <c r="B56" s="35"/>
      <c r="C56" s="5"/>
      <c r="D56" s="5"/>
      <c r="E56" s="3"/>
      <c r="F56" s="3">
        <f>F42+F51</f>
        <v>50527</v>
      </c>
      <c r="G56" s="3">
        <f>G42+G51</f>
        <v>50527</v>
      </c>
      <c r="H56" s="5"/>
      <c r="I56" s="5"/>
      <c r="J56" s="8"/>
      <c r="K56" s="12"/>
    </row>
    <row r="57" spans="1:139" s="14" customFormat="1" ht="12" x14ac:dyDescent="0.2">
      <c r="A57" s="26" t="s">
        <v>249</v>
      </c>
      <c r="B57" s="27"/>
      <c r="C57" s="5"/>
      <c r="D57" s="5"/>
      <c r="E57" s="5"/>
      <c r="F57" s="3">
        <f>F39+F48</f>
        <v>667721</v>
      </c>
      <c r="G57" s="3">
        <f>G39+G48</f>
        <v>667721</v>
      </c>
      <c r="H57" s="11"/>
      <c r="I57" s="11"/>
      <c r="J57" s="8"/>
      <c r="K57" s="15"/>
    </row>
    <row r="58" spans="1:139" s="2" customFormat="1" x14ac:dyDescent="0.25">
      <c r="A58" s="15" t="s">
        <v>122</v>
      </c>
      <c r="B58" s="15"/>
      <c r="C58" s="15"/>
      <c r="D58" s="15"/>
      <c r="E58" s="15"/>
      <c r="F58" s="21">
        <f>F39+F42+F48+F51</f>
        <v>718248</v>
      </c>
      <c r="G58" s="21">
        <f>G39+G42+G48+G51</f>
        <v>718248</v>
      </c>
      <c r="H58" s="15"/>
      <c r="I58" s="15"/>
      <c r="J58" s="66"/>
      <c r="K58" s="31"/>
    </row>
    <row r="59" spans="1:139" s="9" customFormat="1" ht="12" x14ac:dyDescent="0.2">
      <c r="A59" s="22"/>
      <c r="B59" s="23"/>
      <c r="C59" s="23"/>
      <c r="D59" s="23"/>
      <c r="E59" s="24"/>
      <c r="F59" s="24"/>
      <c r="G59" s="24"/>
      <c r="H59" s="23"/>
      <c r="I59" s="23"/>
      <c r="J59" s="23"/>
    </row>
    <row r="60" spans="1:139" s="9" customFormat="1" ht="12" x14ac:dyDescent="0.2">
      <c r="A60" s="110" t="s">
        <v>205</v>
      </c>
      <c r="B60" s="110"/>
      <c r="C60" s="110"/>
      <c r="D60" s="110"/>
      <c r="E60" s="38"/>
      <c r="F60" s="38"/>
      <c r="G60" s="38"/>
    </row>
    <row r="61" spans="1:139" s="9" customFormat="1" ht="12" x14ac:dyDescent="0.2">
      <c r="A61" s="110" t="s">
        <v>206</v>
      </c>
      <c r="B61" s="110"/>
      <c r="C61" s="110"/>
      <c r="D61" s="110"/>
      <c r="E61" s="38"/>
      <c r="F61" s="38"/>
      <c r="G61" s="38"/>
    </row>
    <row r="62" spans="1:139" x14ac:dyDescent="0.25">
      <c r="A62" s="94" t="s">
        <v>134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</row>
    <row r="63" spans="1:139" x14ac:dyDescent="0.25">
      <c r="A63" s="128" t="s">
        <v>251</v>
      </c>
      <c r="B63" s="128"/>
      <c r="C63" s="128"/>
      <c r="D63" s="128"/>
      <c r="E63" s="128"/>
      <c r="F63" s="128"/>
      <c r="G63" s="128"/>
      <c r="H63" s="128"/>
      <c r="I63" s="128"/>
      <c r="J63" s="128"/>
    </row>
    <row r="65" spans="1:139" s="12" customFormat="1" ht="39.200000000000003" customHeight="1" x14ac:dyDescent="0.2">
      <c r="A65" s="118" t="s">
        <v>128</v>
      </c>
      <c r="B65" s="118" t="s">
        <v>118</v>
      </c>
      <c r="C65" s="118" t="s">
        <v>129</v>
      </c>
      <c r="D65" s="118"/>
      <c r="E65" s="118" t="s">
        <v>130</v>
      </c>
      <c r="F65" s="118" t="s">
        <v>123</v>
      </c>
      <c r="G65" s="118"/>
      <c r="H65" s="118"/>
      <c r="I65" s="118"/>
      <c r="J65" s="118" t="s">
        <v>104</v>
      </c>
      <c r="K65" s="124" t="s">
        <v>139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</row>
    <row r="66" spans="1:139" s="12" customFormat="1" ht="37.35" customHeight="1" x14ac:dyDescent="0.2">
      <c r="A66" s="118"/>
      <c r="B66" s="118"/>
      <c r="C66" s="118" t="s">
        <v>124</v>
      </c>
      <c r="D66" s="118" t="s">
        <v>197</v>
      </c>
      <c r="E66" s="118"/>
      <c r="F66" s="118" t="s">
        <v>122</v>
      </c>
      <c r="G66" s="118" t="s">
        <v>103</v>
      </c>
      <c r="H66" s="118" t="s">
        <v>104</v>
      </c>
      <c r="I66" s="118"/>
      <c r="J66" s="118"/>
      <c r="K66" s="131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</row>
    <row r="67" spans="1:139" s="12" customFormat="1" ht="47.65" customHeight="1" x14ac:dyDescent="0.2">
      <c r="A67" s="118"/>
      <c r="B67" s="118"/>
      <c r="C67" s="118"/>
      <c r="D67" s="118"/>
      <c r="E67" s="118"/>
      <c r="F67" s="118"/>
      <c r="G67" s="118"/>
      <c r="H67" s="5" t="s">
        <v>106</v>
      </c>
      <c r="I67" s="5" t="s">
        <v>107</v>
      </c>
      <c r="J67" s="118"/>
      <c r="K67" s="125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</row>
    <row r="68" spans="1:139" s="12" customFormat="1" ht="14.25" customHeight="1" x14ac:dyDescent="0.2">
      <c r="A68" s="5">
        <v>1</v>
      </c>
      <c r="B68" s="5">
        <v>2</v>
      </c>
      <c r="C68" s="5">
        <v>3</v>
      </c>
      <c r="D68" s="5">
        <v>4</v>
      </c>
      <c r="E68" s="5">
        <v>5</v>
      </c>
      <c r="F68" s="5" t="s">
        <v>131</v>
      </c>
      <c r="G68" s="5">
        <v>7</v>
      </c>
      <c r="H68" s="5">
        <v>8</v>
      </c>
      <c r="I68" s="5">
        <v>9</v>
      </c>
      <c r="J68" s="5">
        <v>10</v>
      </c>
      <c r="K68" s="32">
        <v>11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</row>
    <row r="69" spans="1:139" s="15" customFormat="1" ht="12" x14ac:dyDescent="0.2">
      <c r="A69" s="57" t="s">
        <v>198</v>
      </c>
      <c r="B69" s="58"/>
      <c r="C69" s="11"/>
      <c r="D69" s="11"/>
      <c r="E69" s="11"/>
      <c r="F69" s="13">
        <f>SUM(F70:F71)</f>
        <v>448276</v>
      </c>
      <c r="G69" s="13">
        <f>G70+G71</f>
        <v>448276</v>
      </c>
      <c r="H69" s="11"/>
      <c r="I69" s="11"/>
      <c r="J69" s="40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</row>
    <row r="70" spans="1:139" s="15" customFormat="1" ht="12" x14ac:dyDescent="0.2">
      <c r="A70" s="26" t="s">
        <v>132</v>
      </c>
      <c r="B70" s="27"/>
      <c r="C70" s="5">
        <v>0</v>
      </c>
      <c r="D70" s="5">
        <v>0</v>
      </c>
      <c r="E70" s="5">
        <v>9</v>
      </c>
      <c r="F70" s="3">
        <f>G70+J70</f>
        <v>40000</v>
      </c>
      <c r="G70" s="3">
        <v>40000</v>
      </c>
      <c r="H70" s="11"/>
      <c r="I70" s="11"/>
      <c r="J70" s="8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</row>
    <row r="71" spans="1:139" s="12" customFormat="1" ht="12" x14ac:dyDescent="0.2">
      <c r="A71" s="7" t="s">
        <v>182</v>
      </c>
      <c r="B71" s="5"/>
      <c r="C71" s="5">
        <v>0</v>
      </c>
      <c r="D71" s="5">
        <v>0</v>
      </c>
      <c r="E71" s="3">
        <v>0</v>
      </c>
      <c r="F71" s="3">
        <f>G71</f>
        <v>408276</v>
      </c>
      <c r="G71" s="3">
        <v>408276</v>
      </c>
      <c r="H71" s="5"/>
      <c r="I71" s="5"/>
      <c r="J71" s="8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</row>
    <row r="72" spans="1:139" s="15" customFormat="1" ht="12" x14ac:dyDescent="0.2">
      <c r="A72" s="129" t="s">
        <v>246</v>
      </c>
      <c r="B72" s="130"/>
      <c r="C72" s="11"/>
      <c r="D72" s="11"/>
      <c r="E72" s="11"/>
      <c r="F72" s="13">
        <f>F73+F76</f>
        <v>30892</v>
      </c>
      <c r="G72" s="13">
        <f>G73+G76</f>
        <v>30892</v>
      </c>
      <c r="H72" s="11"/>
      <c r="I72" s="11"/>
      <c r="J72" s="40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</row>
    <row r="73" spans="1:139" s="12" customFormat="1" ht="24" x14ac:dyDescent="0.2">
      <c r="A73" s="7" t="s">
        <v>194</v>
      </c>
      <c r="B73" s="5">
        <v>0</v>
      </c>
      <c r="C73" s="5"/>
      <c r="D73" s="5"/>
      <c r="E73" s="3"/>
      <c r="F73" s="3">
        <f>F74+F75</f>
        <v>14222</v>
      </c>
      <c r="G73" s="3">
        <f t="shared" ref="G73:G74" si="3">F73</f>
        <v>14222</v>
      </c>
      <c r="H73" s="5"/>
      <c r="I73" s="5"/>
      <c r="J73" s="8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</row>
    <row r="74" spans="1:139" s="12" customFormat="1" ht="12" x14ac:dyDescent="0.2">
      <c r="A74" s="28" t="s">
        <v>193</v>
      </c>
      <c r="B74" s="5">
        <v>0</v>
      </c>
      <c r="C74" s="5"/>
      <c r="D74" s="5"/>
      <c r="E74" s="3">
        <v>43.88</v>
      </c>
      <c r="F74" s="3">
        <v>8000</v>
      </c>
      <c r="G74" s="3">
        <f t="shared" si="3"/>
        <v>8000</v>
      </c>
      <c r="H74" s="5"/>
      <c r="I74" s="5"/>
      <c r="J74" s="8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</row>
    <row r="75" spans="1:139" s="12" customFormat="1" ht="12" x14ac:dyDescent="0.2">
      <c r="A75" s="28" t="s">
        <v>192</v>
      </c>
      <c r="B75" s="5">
        <v>0</v>
      </c>
      <c r="C75" s="5"/>
      <c r="D75" s="5"/>
      <c r="E75" s="3">
        <v>37.549999999999997</v>
      </c>
      <c r="F75" s="3">
        <f>G75</f>
        <v>6222</v>
      </c>
      <c r="G75" s="3">
        <v>6222</v>
      </c>
      <c r="H75" s="5"/>
      <c r="I75" s="5"/>
      <c r="J75" s="8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</row>
    <row r="76" spans="1:139" s="12" customFormat="1" ht="12" x14ac:dyDescent="0.2">
      <c r="A76" s="7" t="s">
        <v>133</v>
      </c>
      <c r="B76" s="5">
        <v>0</v>
      </c>
      <c r="C76" s="5">
        <v>12</v>
      </c>
      <c r="D76" s="5">
        <v>12</v>
      </c>
      <c r="E76" s="3">
        <v>2168.2199999999998</v>
      </c>
      <c r="F76" s="3">
        <v>16670</v>
      </c>
      <c r="G76" s="3">
        <f t="shared" ref="G76" si="4">F76</f>
        <v>16670</v>
      </c>
      <c r="H76" s="5"/>
      <c r="I76" s="5"/>
      <c r="J76" s="8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</row>
    <row r="77" spans="1:139" s="15" customFormat="1" ht="6" customHeight="1" x14ac:dyDescent="0.2">
      <c r="A77" s="57"/>
      <c r="B77" s="58"/>
      <c r="C77" s="11"/>
      <c r="D77" s="11"/>
      <c r="E77" s="11"/>
      <c r="F77" s="13"/>
      <c r="G77" s="13"/>
      <c r="H77" s="11"/>
      <c r="I77" s="11"/>
      <c r="J77" s="40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</row>
    <row r="78" spans="1:139" s="15" customFormat="1" ht="12" x14ac:dyDescent="0.2">
      <c r="A78" s="57" t="s">
        <v>247</v>
      </c>
      <c r="B78" s="58"/>
      <c r="C78" s="11"/>
      <c r="D78" s="11"/>
      <c r="E78" s="11"/>
      <c r="F78" s="13">
        <f>SUM(F79:F80)</f>
        <v>284906</v>
      </c>
      <c r="G78" s="13">
        <f>G79+G80</f>
        <v>284906</v>
      </c>
      <c r="H78" s="11"/>
      <c r="I78" s="11"/>
      <c r="J78" s="40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</row>
    <row r="79" spans="1:139" s="15" customFormat="1" ht="12" x14ac:dyDescent="0.2">
      <c r="A79" s="26" t="s">
        <v>132</v>
      </c>
      <c r="B79" s="27"/>
      <c r="C79" s="5">
        <v>0</v>
      </c>
      <c r="D79" s="5">
        <v>0</v>
      </c>
      <c r="E79" s="5">
        <v>9</v>
      </c>
      <c r="F79" s="3">
        <f>G79+J79</f>
        <v>25000</v>
      </c>
      <c r="G79" s="3">
        <v>25000</v>
      </c>
      <c r="H79" s="11"/>
      <c r="I79" s="11"/>
      <c r="J79" s="8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</row>
    <row r="80" spans="1:139" s="12" customFormat="1" ht="12" x14ac:dyDescent="0.2">
      <c r="A80" s="7" t="s">
        <v>182</v>
      </c>
      <c r="B80" s="5"/>
      <c r="C80" s="5">
        <v>0</v>
      </c>
      <c r="D80" s="5">
        <v>0</v>
      </c>
      <c r="E80" s="3">
        <v>0</v>
      </c>
      <c r="F80" s="3">
        <f>G80</f>
        <v>259906</v>
      </c>
      <c r="G80" s="3">
        <v>259906</v>
      </c>
      <c r="H80" s="5"/>
      <c r="I80" s="5"/>
      <c r="J80" s="8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</row>
    <row r="81" spans="1:139" s="15" customFormat="1" ht="12" x14ac:dyDescent="0.2">
      <c r="A81" s="129" t="s">
        <v>250</v>
      </c>
      <c r="B81" s="130"/>
      <c r="C81" s="11"/>
      <c r="D81" s="11"/>
      <c r="E81" s="11"/>
      <c r="F81" s="13">
        <f>F82+F85</f>
        <v>19635</v>
      </c>
      <c r="G81" s="13">
        <f>G82+G85</f>
        <v>19635</v>
      </c>
      <c r="H81" s="11"/>
      <c r="I81" s="11"/>
      <c r="J81" s="40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</row>
    <row r="82" spans="1:139" s="12" customFormat="1" ht="24" x14ac:dyDescent="0.2">
      <c r="A82" s="7" t="s">
        <v>194</v>
      </c>
      <c r="B82" s="5">
        <v>0</v>
      </c>
      <c r="C82" s="5"/>
      <c r="D82" s="5"/>
      <c r="E82" s="3"/>
      <c r="F82" s="3">
        <f>F83+F84</f>
        <v>9039.68</v>
      </c>
      <c r="G82" s="3">
        <f>G83+G84</f>
        <v>9039.68</v>
      </c>
      <c r="H82" s="5"/>
      <c r="I82" s="5"/>
      <c r="J82" s="8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</row>
    <row r="83" spans="1:139" s="12" customFormat="1" ht="12" x14ac:dyDescent="0.2">
      <c r="A83" s="28" t="s">
        <v>193</v>
      </c>
      <c r="B83" s="5">
        <v>0</v>
      </c>
      <c r="C83" s="5"/>
      <c r="D83" s="5"/>
      <c r="E83" s="3">
        <v>43.88</v>
      </c>
      <c r="F83" s="3">
        <f>G83</f>
        <v>6000</v>
      </c>
      <c r="G83" s="3">
        <v>6000</v>
      </c>
      <c r="H83" s="5"/>
      <c r="I83" s="5"/>
      <c r="J83" s="8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</row>
    <row r="84" spans="1:139" s="12" customFormat="1" ht="12" x14ac:dyDescent="0.2">
      <c r="A84" s="28" t="s">
        <v>192</v>
      </c>
      <c r="B84" s="5">
        <v>0</v>
      </c>
      <c r="C84" s="5"/>
      <c r="D84" s="5"/>
      <c r="E84" s="3">
        <v>37.549999999999997</v>
      </c>
      <c r="F84" s="3">
        <f>G84</f>
        <v>3039.68</v>
      </c>
      <c r="G84" s="3">
        <v>3039.68</v>
      </c>
      <c r="H84" s="5"/>
      <c r="I84" s="5"/>
      <c r="J84" s="8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</row>
    <row r="85" spans="1:139" s="12" customFormat="1" ht="12" x14ac:dyDescent="0.2">
      <c r="A85" s="7" t="s">
        <v>133</v>
      </c>
      <c r="B85" s="5">
        <v>0</v>
      </c>
      <c r="C85" s="5">
        <v>12</v>
      </c>
      <c r="D85" s="5">
        <v>12</v>
      </c>
      <c r="E85" s="3">
        <v>2168.2199999999998</v>
      </c>
      <c r="F85" s="3">
        <f>G85</f>
        <v>10595.32</v>
      </c>
      <c r="G85" s="3">
        <v>10595.32</v>
      </c>
      <c r="H85" s="5"/>
      <c r="I85" s="5"/>
      <c r="J85" s="8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</row>
    <row r="86" spans="1:139" s="9" customFormat="1" ht="12" x14ac:dyDescent="0.2">
      <c r="A86" s="7" t="s">
        <v>248</v>
      </c>
      <c r="B86" s="35"/>
      <c r="C86" s="5"/>
      <c r="D86" s="5"/>
      <c r="E86" s="3"/>
      <c r="F86" s="3">
        <f>F72+F81</f>
        <v>50527</v>
      </c>
      <c r="G86" s="3">
        <f>G72+G81</f>
        <v>50527</v>
      </c>
      <c r="H86" s="5"/>
      <c r="I86" s="5"/>
      <c r="J86" s="8"/>
      <c r="K86" s="12"/>
    </row>
    <row r="87" spans="1:139" s="14" customFormat="1" ht="12" x14ac:dyDescent="0.2">
      <c r="A87" s="26" t="s">
        <v>249</v>
      </c>
      <c r="B87" s="27"/>
      <c r="C87" s="5"/>
      <c r="D87" s="5"/>
      <c r="E87" s="5"/>
      <c r="F87" s="3">
        <f>F69+F78</f>
        <v>733182</v>
      </c>
      <c r="G87" s="3">
        <f>G69+G78</f>
        <v>733182</v>
      </c>
      <c r="H87" s="11"/>
      <c r="I87" s="11"/>
      <c r="J87" s="8"/>
      <c r="K87" s="15"/>
    </row>
    <row r="88" spans="1:139" s="2" customFormat="1" x14ac:dyDescent="0.25">
      <c r="A88" s="15" t="s">
        <v>122</v>
      </c>
      <c r="B88" s="15"/>
      <c r="C88" s="15"/>
      <c r="D88" s="15"/>
      <c r="E88" s="15"/>
      <c r="F88" s="21">
        <f>F69+F72+F78+F81</f>
        <v>783709</v>
      </c>
      <c r="G88" s="21">
        <f>G69+G72+G78+G81</f>
        <v>783709</v>
      </c>
      <c r="H88" s="15"/>
      <c r="I88" s="15"/>
      <c r="J88" s="66"/>
      <c r="K88" s="31"/>
    </row>
    <row r="89" spans="1:139" s="9" customFormat="1" ht="12" x14ac:dyDescent="0.2">
      <c r="A89" s="22"/>
      <c r="B89" s="23"/>
      <c r="C89" s="23"/>
      <c r="D89" s="23"/>
      <c r="E89" s="24"/>
      <c r="F89" s="24"/>
      <c r="G89" s="24"/>
      <c r="H89" s="23"/>
      <c r="I89" s="23"/>
      <c r="J89" s="23"/>
    </row>
    <row r="90" spans="1:139" s="9" customFormat="1" ht="12" x14ac:dyDescent="0.2">
      <c r="A90" s="110" t="s">
        <v>205</v>
      </c>
      <c r="B90" s="110"/>
      <c r="C90" s="110"/>
      <c r="D90" s="110"/>
      <c r="E90" s="38"/>
      <c r="F90" s="38"/>
      <c r="G90" s="38"/>
    </row>
    <row r="91" spans="1:139" s="9" customFormat="1" ht="12" x14ac:dyDescent="0.2">
      <c r="A91" s="110" t="s">
        <v>206</v>
      </c>
      <c r="B91" s="110"/>
      <c r="C91" s="110"/>
      <c r="D91" s="110"/>
      <c r="E91" s="38"/>
      <c r="F91" s="38"/>
      <c r="G91" s="38"/>
    </row>
  </sheetData>
  <mergeCells count="54">
    <mergeCell ref="G66:G67"/>
    <mergeCell ref="H66:I66"/>
    <mergeCell ref="H5:I5"/>
    <mergeCell ref="K4:K6"/>
    <mergeCell ref="A1:K1"/>
    <mergeCell ref="A2:J2"/>
    <mergeCell ref="A4:A6"/>
    <mergeCell ref="B4:B6"/>
    <mergeCell ref="C4:D4"/>
    <mergeCell ref="E4:E6"/>
    <mergeCell ref="F4:I4"/>
    <mergeCell ref="J4:J6"/>
    <mergeCell ref="C5:C6"/>
    <mergeCell ref="D5:D6"/>
    <mergeCell ref="F5:F6"/>
    <mergeCell ref="G5:G6"/>
    <mergeCell ref="D36:D37"/>
    <mergeCell ref="F36:F37"/>
    <mergeCell ref="G36:G37"/>
    <mergeCell ref="H36:I36"/>
    <mergeCell ref="A11:B11"/>
    <mergeCell ref="A20:B20"/>
    <mergeCell ref="A91:D91"/>
    <mergeCell ref="A29:D29"/>
    <mergeCell ref="A31:D31"/>
    <mergeCell ref="A60:D60"/>
    <mergeCell ref="A61:D61"/>
    <mergeCell ref="A90:D90"/>
    <mergeCell ref="A32:K32"/>
    <mergeCell ref="A33:J33"/>
    <mergeCell ref="A35:A37"/>
    <mergeCell ref="B35:B37"/>
    <mergeCell ref="C35:D35"/>
    <mergeCell ref="E35:E37"/>
    <mergeCell ref="F35:I35"/>
    <mergeCell ref="J35:J37"/>
    <mergeCell ref="K35:K37"/>
    <mergeCell ref="C36:C37"/>
    <mergeCell ref="A42:B42"/>
    <mergeCell ref="A51:B51"/>
    <mergeCell ref="A72:B72"/>
    <mergeCell ref="A81:B81"/>
    <mergeCell ref="A62:K62"/>
    <mergeCell ref="A63:J63"/>
    <mergeCell ref="A65:A67"/>
    <mergeCell ref="B65:B67"/>
    <mergeCell ref="C65:D65"/>
    <mergeCell ref="E65:E67"/>
    <mergeCell ref="F65:I65"/>
    <mergeCell ref="J65:J67"/>
    <mergeCell ref="K65:K67"/>
    <mergeCell ref="C66:C67"/>
    <mergeCell ref="D66:D67"/>
    <mergeCell ref="F66:F67"/>
  </mergeCells>
  <pageMargins left="0.31496062992125984" right="0.31496062992125984" top="0.74803149606299213" bottom="0.35433070866141736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19"/>
  <sheetViews>
    <sheetView topLeftCell="A110" zoomScale="117" zoomScaleNormal="117" workbookViewId="0">
      <selection sqref="A1:L120"/>
    </sheetView>
  </sheetViews>
  <sheetFormatPr defaultColWidth="9.140625" defaultRowHeight="15" x14ac:dyDescent="0.25"/>
  <cols>
    <col min="1" max="1" width="23" customWidth="1"/>
    <col min="2" max="2" width="11.85546875" customWidth="1"/>
    <col min="7" max="7" width="10.85546875" customWidth="1"/>
    <col min="8" max="9" width="13.85546875" customWidth="1"/>
    <col min="10" max="10" width="15" customWidth="1"/>
    <col min="11" max="11" width="12.42578125" customWidth="1"/>
    <col min="12" max="12" width="11.28515625" customWidth="1"/>
  </cols>
  <sheetData>
    <row r="1" spans="1:12" x14ac:dyDescent="0.25">
      <c r="A1" s="94" t="s">
        <v>136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32.25" customHeight="1" x14ac:dyDescent="0.25">
      <c r="A2" s="132" t="s">
        <v>204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2.2" customHeight="1" x14ac:dyDescent="0.25">
      <c r="A3" s="118" t="s">
        <v>128</v>
      </c>
      <c r="B3" s="118" t="s">
        <v>118</v>
      </c>
      <c r="C3" s="118" t="s">
        <v>119</v>
      </c>
      <c r="D3" s="118" t="s">
        <v>120</v>
      </c>
      <c r="E3" s="118"/>
      <c r="F3" s="118" t="s">
        <v>121</v>
      </c>
      <c r="G3" s="133" t="s">
        <v>123</v>
      </c>
      <c r="H3" s="134"/>
      <c r="I3" s="134"/>
      <c r="J3" s="134"/>
      <c r="K3" s="134"/>
      <c r="L3" s="135"/>
    </row>
    <row r="4" spans="1:12" ht="3.95" customHeight="1" x14ac:dyDescent="0.25">
      <c r="A4" s="118"/>
      <c r="B4" s="118"/>
      <c r="C4" s="118"/>
      <c r="D4" s="118" t="s">
        <v>124</v>
      </c>
      <c r="E4" s="118" t="s">
        <v>197</v>
      </c>
      <c r="F4" s="118"/>
      <c r="G4" s="136"/>
      <c r="H4" s="137"/>
      <c r="I4" s="137"/>
      <c r="J4" s="137"/>
      <c r="K4" s="137"/>
      <c r="L4" s="138"/>
    </row>
    <row r="5" spans="1:12" ht="36" customHeight="1" x14ac:dyDescent="0.25">
      <c r="A5" s="118"/>
      <c r="B5" s="118"/>
      <c r="C5" s="118"/>
      <c r="D5" s="118"/>
      <c r="E5" s="118"/>
      <c r="F5" s="118"/>
      <c r="G5" s="118" t="s">
        <v>135</v>
      </c>
      <c r="H5" s="118" t="s">
        <v>103</v>
      </c>
      <c r="I5" s="118" t="s">
        <v>104</v>
      </c>
      <c r="J5" s="118"/>
      <c r="K5" s="118" t="s">
        <v>105</v>
      </c>
      <c r="L5" s="124" t="s">
        <v>139</v>
      </c>
    </row>
    <row r="6" spans="1:12" ht="48" x14ac:dyDescent="0.25">
      <c r="A6" s="118"/>
      <c r="B6" s="118"/>
      <c r="C6" s="118"/>
      <c r="D6" s="118"/>
      <c r="E6" s="118"/>
      <c r="F6" s="118"/>
      <c r="G6" s="118"/>
      <c r="H6" s="118"/>
      <c r="I6" s="5" t="s">
        <v>106</v>
      </c>
      <c r="J6" s="5" t="s">
        <v>107</v>
      </c>
      <c r="K6" s="118"/>
      <c r="L6" s="125"/>
    </row>
    <row r="7" spans="1:12" ht="14.45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 t="s">
        <v>125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12" s="2" customFormat="1" ht="11.65" customHeight="1" x14ac:dyDescent="0.25">
      <c r="A8" s="129" t="s">
        <v>252</v>
      </c>
      <c r="B8" s="130"/>
      <c r="C8" s="11"/>
      <c r="D8" s="11"/>
      <c r="E8" s="11"/>
      <c r="F8" s="13"/>
      <c r="G8" s="13">
        <f>SUM(G9:G20)</f>
        <v>210573</v>
      </c>
      <c r="H8" s="13">
        <f>SUM(H9:H20)</f>
        <v>210573</v>
      </c>
      <c r="I8" s="11"/>
      <c r="J8" s="11"/>
      <c r="K8" s="11"/>
      <c r="L8" s="36"/>
    </row>
    <row r="9" spans="1:12" s="20" customFormat="1" ht="29.25" customHeight="1" x14ac:dyDescent="0.2">
      <c r="A9" s="7" t="s">
        <v>184</v>
      </c>
      <c r="B9" s="35">
        <v>0</v>
      </c>
      <c r="C9" s="5" t="s">
        <v>126</v>
      </c>
      <c r="D9" s="5">
        <v>12</v>
      </c>
      <c r="E9" s="5">
        <v>12</v>
      </c>
      <c r="F9" s="3">
        <f>G9/E9</f>
        <v>1614.1666666666667</v>
      </c>
      <c r="G9" s="3">
        <f t="shared" ref="G9:G20" si="0">H9</f>
        <v>19370</v>
      </c>
      <c r="H9" s="3">
        <v>19370</v>
      </c>
      <c r="I9" s="5"/>
      <c r="J9" s="11"/>
      <c r="K9" s="11"/>
      <c r="L9" s="87"/>
    </row>
    <row r="10" spans="1:12" s="4" customFormat="1" ht="24" x14ac:dyDescent="0.2">
      <c r="A10" s="7" t="s">
        <v>185</v>
      </c>
      <c r="B10" s="5">
        <v>0</v>
      </c>
      <c r="C10" s="5" t="s">
        <v>126</v>
      </c>
      <c r="D10" s="5">
        <v>12</v>
      </c>
      <c r="E10" s="5">
        <v>12</v>
      </c>
      <c r="F10" s="3">
        <f>G10/E10</f>
        <v>2635.1666666666665</v>
      </c>
      <c r="G10" s="3">
        <f t="shared" si="0"/>
        <v>31622</v>
      </c>
      <c r="H10" s="3">
        <v>31622</v>
      </c>
      <c r="I10" s="5"/>
      <c r="J10" s="5"/>
      <c r="K10" s="5"/>
      <c r="L10" s="88"/>
    </row>
    <row r="11" spans="1:12" s="4" customFormat="1" ht="72" x14ac:dyDescent="0.2">
      <c r="A11" s="7" t="s">
        <v>186</v>
      </c>
      <c r="B11" s="5">
        <v>0</v>
      </c>
      <c r="C11" s="5" t="s">
        <v>126</v>
      </c>
      <c r="D11" s="5">
        <v>12</v>
      </c>
      <c r="E11" s="5">
        <v>12</v>
      </c>
      <c r="F11" s="3">
        <f>G11/E11</f>
        <v>3228.25</v>
      </c>
      <c r="G11" s="3">
        <f t="shared" si="0"/>
        <v>38739</v>
      </c>
      <c r="H11" s="3">
        <v>38739</v>
      </c>
      <c r="I11" s="5"/>
      <c r="J11" s="5"/>
      <c r="K11" s="5"/>
      <c r="L11" s="88"/>
    </row>
    <row r="12" spans="1:12" s="4" customFormat="1" ht="24" x14ac:dyDescent="0.2">
      <c r="A12" s="7" t="s">
        <v>187</v>
      </c>
      <c r="B12" s="5">
        <v>0</v>
      </c>
      <c r="C12" s="5" t="s">
        <v>126</v>
      </c>
      <c r="D12" s="5">
        <v>12</v>
      </c>
      <c r="E12" s="5">
        <v>12</v>
      </c>
      <c r="F12" s="3">
        <f>G12/E12</f>
        <v>7777.083333333333</v>
      </c>
      <c r="G12" s="3">
        <f t="shared" si="0"/>
        <v>93325</v>
      </c>
      <c r="H12" s="3">
        <v>93325</v>
      </c>
      <c r="I12" s="5"/>
      <c r="J12" s="5"/>
      <c r="K12" s="5"/>
      <c r="L12" s="88"/>
    </row>
    <row r="13" spans="1:12" s="4" customFormat="1" ht="12" x14ac:dyDescent="0.2">
      <c r="A13" s="7" t="s">
        <v>253</v>
      </c>
      <c r="B13" s="5"/>
      <c r="C13" s="5" t="s">
        <v>126</v>
      </c>
      <c r="D13" s="5"/>
      <c r="E13" s="5"/>
      <c r="F13" s="3"/>
      <c r="G13" s="3">
        <f t="shared" si="0"/>
        <v>11741</v>
      </c>
      <c r="H13" s="3">
        <v>11741</v>
      </c>
      <c r="I13" s="5"/>
      <c r="J13" s="5"/>
      <c r="K13" s="5"/>
      <c r="L13" s="88"/>
    </row>
    <row r="14" spans="1:12" s="4" customFormat="1" ht="12" x14ac:dyDescent="0.2">
      <c r="A14" s="7" t="s">
        <v>254</v>
      </c>
      <c r="B14" s="5"/>
      <c r="C14" s="5" t="s">
        <v>126</v>
      </c>
      <c r="D14" s="5"/>
      <c r="E14" s="5"/>
      <c r="F14" s="3"/>
      <c r="G14" s="3">
        <f t="shared" si="0"/>
        <v>1834</v>
      </c>
      <c r="H14" s="3">
        <v>1834</v>
      </c>
      <c r="I14" s="5"/>
      <c r="J14" s="5"/>
      <c r="K14" s="5"/>
      <c r="L14" s="88"/>
    </row>
    <row r="15" spans="1:12" s="4" customFormat="1" ht="36" x14ac:dyDescent="0.2">
      <c r="A15" s="7" t="s">
        <v>255</v>
      </c>
      <c r="B15" s="5"/>
      <c r="C15" s="5" t="s">
        <v>126</v>
      </c>
      <c r="D15" s="5"/>
      <c r="E15" s="5"/>
      <c r="F15" s="3"/>
      <c r="G15" s="3">
        <f t="shared" si="0"/>
        <v>734</v>
      </c>
      <c r="H15" s="3">
        <v>734</v>
      </c>
      <c r="I15" s="5"/>
      <c r="J15" s="5"/>
      <c r="K15" s="5"/>
      <c r="L15" s="88"/>
    </row>
    <row r="16" spans="1:12" s="4" customFormat="1" ht="36" x14ac:dyDescent="0.2">
      <c r="A16" s="7" t="s">
        <v>256</v>
      </c>
      <c r="B16" s="5"/>
      <c r="C16" s="5" t="s">
        <v>126</v>
      </c>
      <c r="D16" s="5"/>
      <c r="E16" s="5"/>
      <c r="F16" s="3"/>
      <c r="G16" s="3">
        <f t="shared" si="0"/>
        <v>734</v>
      </c>
      <c r="H16" s="3">
        <v>734</v>
      </c>
      <c r="I16" s="5"/>
      <c r="J16" s="5"/>
      <c r="K16" s="5"/>
      <c r="L16" s="88"/>
    </row>
    <row r="17" spans="1:12" s="4" customFormat="1" ht="12" x14ac:dyDescent="0.2">
      <c r="A17" s="7" t="s">
        <v>257</v>
      </c>
      <c r="B17" s="5"/>
      <c r="C17" s="5" t="s">
        <v>126</v>
      </c>
      <c r="D17" s="5"/>
      <c r="E17" s="5"/>
      <c r="F17" s="3"/>
      <c r="G17" s="3">
        <f t="shared" si="0"/>
        <v>6359</v>
      </c>
      <c r="H17" s="3">
        <v>6359</v>
      </c>
      <c r="I17" s="5"/>
      <c r="J17" s="5"/>
      <c r="K17" s="5"/>
      <c r="L17" s="88"/>
    </row>
    <row r="18" spans="1:12" s="4" customFormat="1" ht="36" x14ac:dyDescent="0.2">
      <c r="A18" s="7" t="s">
        <v>258</v>
      </c>
      <c r="B18" s="5"/>
      <c r="C18" s="5" t="s">
        <v>126</v>
      </c>
      <c r="D18" s="5"/>
      <c r="E18" s="5"/>
      <c r="F18" s="3"/>
      <c r="G18" s="3">
        <f t="shared" si="0"/>
        <v>2385</v>
      </c>
      <c r="H18" s="3">
        <v>2385</v>
      </c>
      <c r="I18" s="5"/>
      <c r="J18" s="5"/>
      <c r="K18" s="5"/>
      <c r="L18" s="88"/>
    </row>
    <row r="19" spans="1:12" s="4" customFormat="1" ht="24" x14ac:dyDescent="0.2">
      <c r="A19" s="7" t="s">
        <v>259</v>
      </c>
      <c r="B19" s="5"/>
      <c r="C19" s="5" t="s">
        <v>126</v>
      </c>
      <c r="D19" s="5"/>
      <c r="E19" s="5"/>
      <c r="F19" s="3"/>
      <c r="G19" s="3">
        <f t="shared" si="0"/>
        <v>2630</v>
      </c>
      <c r="H19" s="3">
        <v>2630</v>
      </c>
      <c r="I19" s="5"/>
      <c r="J19" s="5"/>
      <c r="K19" s="5"/>
      <c r="L19" s="88"/>
    </row>
    <row r="20" spans="1:12" s="4" customFormat="1" ht="36" x14ac:dyDescent="0.2">
      <c r="A20" s="7" t="s">
        <v>260</v>
      </c>
      <c r="B20" s="5"/>
      <c r="C20" s="5" t="s">
        <v>126</v>
      </c>
      <c r="D20" s="5"/>
      <c r="E20" s="5"/>
      <c r="F20" s="3"/>
      <c r="G20" s="3">
        <f t="shared" si="0"/>
        <v>1100</v>
      </c>
      <c r="H20" s="3">
        <v>1100</v>
      </c>
      <c r="I20" s="5"/>
      <c r="J20" s="5"/>
      <c r="K20" s="5"/>
      <c r="L20" s="88"/>
    </row>
    <row r="21" spans="1:12" s="4" customFormat="1" ht="6.75" customHeight="1" x14ac:dyDescent="0.2">
      <c r="A21" s="7"/>
      <c r="B21" s="5"/>
      <c r="C21" s="5"/>
      <c r="D21" s="5"/>
      <c r="E21" s="5"/>
      <c r="F21" s="3"/>
      <c r="G21" s="3"/>
      <c r="H21" s="3"/>
      <c r="I21" s="5"/>
      <c r="J21" s="5"/>
      <c r="K21" s="5"/>
      <c r="L21" s="88"/>
    </row>
    <row r="22" spans="1:12" s="2" customFormat="1" ht="11.65" customHeight="1" x14ac:dyDescent="0.25">
      <c r="A22" s="129" t="s">
        <v>261</v>
      </c>
      <c r="B22" s="130"/>
      <c r="C22" s="11"/>
      <c r="D22" s="11"/>
      <c r="E22" s="11"/>
      <c r="F22" s="13"/>
      <c r="G22" s="13">
        <f>SUM(G23:G34)</f>
        <v>133830</v>
      </c>
      <c r="H22" s="13">
        <f>SUM(H23:H34)</f>
        <v>133830</v>
      </c>
      <c r="I22" s="11"/>
      <c r="J22" s="11"/>
      <c r="K22" s="11"/>
      <c r="L22" s="36"/>
    </row>
    <row r="23" spans="1:12" s="20" customFormat="1" ht="29.25" customHeight="1" x14ac:dyDescent="0.2">
      <c r="A23" s="7" t="s">
        <v>184</v>
      </c>
      <c r="B23" s="35">
        <v>0</v>
      </c>
      <c r="C23" s="5" t="s">
        <v>126</v>
      </c>
      <c r="D23" s="5">
        <v>12</v>
      </c>
      <c r="E23" s="5">
        <v>12</v>
      </c>
      <c r="F23" s="3">
        <f>G23/E23</f>
        <v>1025.8333333333333</v>
      </c>
      <c r="G23" s="3">
        <f t="shared" ref="G23:G34" si="1">H23</f>
        <v>12310</v>
      </c>
      <c r="H23" s="3">
        <v>12310</v>
      </c>
      <c r="I23" s="5"/>
      <c r="J23" s="11"/>
      <c r="K23" s="11"/>
      <c r="L23" s="87"/>
    </row>
    <row r="24" spans="1:12" s="4" customFormat="1" ht="24" x14ac:dyDescent="0.2">
      <c r="A24" s="7" t="s">
        <v>185</v>
      </c>
      <c r="B24" s="5">
        <v>0</v>
      </c>
      <c r="C24" s="5" t="s">
        <v>126</v>
      </c>
      <c r="D24" s="5">
        <v>12</v>
      </c>
      <c r="E24" s="5">
        <v>12</v>
      </c>
      <c r="F24" s="3">
        <f>G24/E24</f>
        <v>1674.8333333333333</v>
      </c>
      <c r="G24" s="3">
        <f t="shared" si="1"/>
        <v>20098</v>
      </c>
      <c r="H24" s="3">
        <v>20098</v>
      </c>
      <c r="I24" s="5"/>
      <c r="J24" s="5"/>
      <c r="K24" s="5"/>
      <c r="L24" s="88"/>
    </row>
    <row r="25" spans="1:12" s="4" customFormat="1" ht="72" x14ac:dyDescent="0.2">
      <c r="A25" s="7" t="s">
        <v>186</v>
      </c>
      <c r="B25" s="5">
        <v>0</v>
      </c>
      <c r="C25" s="5" t="s">
        <v>126</v>
      </c>
      <c r="D25" s="5">
        <v>12</v>
      </c>
      <c r="E25" s="5">
        <v>12</v>
      </c>
      <c r="F25" s="3">
        <f>G25/E25</f>
        <v>2051.75</v>
      </c>
      <c r="G25" s="3">
        <f t="shared" si="1"/>
        <v>24621</v>
      </c>
      <c r="H25" s="3">
        <v>24621</v>
      </c>
      <c r="I25" s="5"/>
      <c r="J25" s="5"/>
      <c r="K25" s="5"/>
      <c r="L25" s="88"/>
    </row>
    <row r="26" spans="1:12" s="4" customFormat="1" ht="24" x14ac:dyDescent="0.2">
      <c r="A26" s="7" t="s">
        <v>187</v>
      </c>
      <c r="B26" s="5">
        <v>0</v>
      </c>
      <c r="C26" s="5" t="s">
        <v>126</v>
      </c>
      <c r="D26" s="5">
        <v>12</v>
      </c>
      <c r="E26" s="5">
        <v>12</v>
      </c>
      <c r="F26" s="3">
        <f>G26/E26</f>
        <v>4942.916666666667</v>
      </c>
      <c r="G26" s="3">
        <f t="shared" si="1"/>
        <v>59315</v>
      </c>
      <c r="H26" s="3">
        <v>59315</v>
      </c>
      <c r="I26" s="5"/>
      <c r="J26" s="5"/>
      <c r="K26" s="5"/>
      <c r="L26" s="88"/>
    </row>
    <row r="27" spans="1:12" s="4" customFormat="1" ht="12" x14ac:dyDescent="0.2">
      <c r="A27" s="7" t="s">
        <v>253</v>
      </c>
      <c r="B27" s="5"/>
      <c r="C27" s="5" t="s">
        <v>126</v>
      </c>
      <c r="D27" s="5"/>
      <c r="E27" s="5"/>
      <c r="F27" s="3"/>
      <c r="G27" s="3">
        <f t="shared" si="1"/>
        <v>7462</v>
      </c>
      <c r="H27" s="3">
        <v>7462</v>
      </c>
      <c r="I27" s="5"/>
      <c r="J27" s="5"/>
      <c r="K27" s="5"/>
      <c r="L27" s="88"/>
    </row>
    <row r="28" spans="1:12" s="4" customFormat="1" ht="12" x14ac:dyDescent="0.2">
      <c r="A28" s="7" t="s">
        <v>254</v>
      </c>
      <c r="B28" s="5"/>
      <c r="C28" s="5" t="s">
        <v>126</v>
      </c>
      <c r="D28" s="5"/>
      <c r="E28" s="5"/>
      <c r="F28" s="3"/>
      <c r="G28" s="3">
        <f t="shared" si="1"/>
        <v>1166</v>
      </c>
      <c r="H28" s="3">
        <v>1166</v>
      </c>
      <c r="I28" s="5"/>
      <c r="J28" s="5"/>
      <c r="K28" s="5"/>
      <c r="L28" s="88"/>
    </row>
    <row r="29" spans="1:12" s="4" customFormat="1" ht="36" x14ac:dyDescent="0.2">
      <c r="A29" s="7" t="s">
        <v>255</v>
      </c>
      <c r="B29" s="5"/>
      <c r="C29" s="5" t="s">
        <v>126</v>
      </c>
      <c r="D29" s="5"/>
      <c r="E29" s="5"/>
      <c r="F29" s="3"/>
      <c r="G29" s="3">
        <f t="shared" si="1"/>
        <v>466</v>
      </c>
      <c r="H29" s="3">
        <v>466</v>
      </c>
      <c r="I29" s="5"/>
      <c r="J29" s="5"/>
      <c r="K29" s="5"/>
      <c r="L29" s="88"/>
    </row>
    <row r="30" spans="1:12" s="4" customFormat="1" ht="36" x14ac:dyDescent="0.2">
      <c r="A30" s="7" t="s">
        <v>256</v>
      </c>
      <c r="B30" s="5"/>
      <c r="C30" s="5" t="s">
        <v>126</v>
      </c>
      <c r="D30" s="5"/>
      <c r="E30" s="5"/>
      <c r="F30" s="3"/>
      <c r="G30" s="3">
        <f t="shared" si="1"/>
        <v>466</v>
      </c>
      <c r="H30" s="3">
        <v>466</v>
      </c>
      <c r="I30" s="5"/>
      <c r="J30" s="5"/>
      <c r="K30" s="5"/>
      <c r="L30" s="88"/>
    </row>
    <row r="31" spans="1:12" s="4" customFormat="1" ht="12" x14ac:dyDescent="0.2">
      <c r="A31" s="7" t="s">
        <v>257</v>
      </c>
      <c r="B31" s="5"/>
      <c r="C31" s="5" t="s">
        <v>126</v>
      </c>
      <c r="D31" s="5"/>
      <c r="E31" s="5"/>
      <c r="F31" s="3"/>
      <c r="G31" s="3">
        <f t="shared" si="1"/>
        <v>4041</v>
      </c>
      <c r="H31" s="3">
        <v>4041</v>
      </c>
      <c r="I31" s="5"/>
      <c r="J31" s="5"/>
      <c r="K31" s="5"/>
      <c r="L31" s="88"/>
    </row>
    <row r="32" spans="1:12" s="4" customFormat="1" ht="36" x14ac:dyDescent="0.2">
      <c r="A32" s="7" t="s">
        <v>258</v>
      </c>
      <c r="B32" s="5"/>
      <c r="C32" s="5" t="s">
        <v>126</v>
      </c>
      <c r="D32" s="5"/>
      <c r="E32" s="5"/>
      <c r="F32" s="3"/>
      <c r="G32" s="3">
        <f t="shared" si="1"/>
        <v>1515</v>
      </c>
      <c r="H32" s="3">
        <v>1515</v>
      </c>
      <c r="I32" s="5"/>
      <c r="J32" s="5"/>
      <c r="K32" s="5"/>
      <c r="L32" s="88"/>
    </row>
    <row r="33" spans="1:12" s="4" customFormat="1" ht="24" x14ac:dyDescent="0.2">
      <c r="A33" s="7" t="s">
        <v>259</v>
      </c>
      <c r="B33" s="5"/>
      <c r="C33" s="5" t="s">
        <v>126</v>
      </c>
      <c r="D33" s="5"/>
      <c r="E33" s="5"/>
      <c r="F33" s="3"/>
      <c r="G33" s="3">
        <f t="shared" si="1"/>
        <v>1670</v>
      </c>
      <c r="H33" s="3">
        <v>1670</v>
      </c>
      <c r="I33" s="5"/>
      <c r="J33" s="5"/>
      <c r="K33" s="5"/>
      <c r="L33" s="88"/>
    </row>
    <row r="34" spans="1:12" s="4" customFormat="1" ht="36" x14ac:dyDescent="0.2">
      <c r="A34" s="7" t="s">
        <v>260</v>
      </c>
      <c r="B34" s="5"/>
      <c r="C34" s="5" t="s">
        <v>126</v>
      </c>
      <c r="D34" s="5"/>
      <c r="E34" s="5"/>
      <c r="F34" s="3"/>
      <c r="G34" s="3">
        <f t="shared" si="1"/>
        <v>700</v>
      </c>
      <c r="H34" s="3">
        <v>700</v>
      </c>
      <c r="I34" s="5"/>
      <c r="J34" s="5"/>
      <c r="K34" s="5"/>
      <c r="L34" s="88"/>
    </row>
    <row r="35" spans="1:12" ht="15.75" x14ac:dyDescent="0.25">
      <c r="A35" s="10" t="s">
        <v>122</v>
      </c>
      <c r="B35" s="11"/>
      <c r="C35" s="11"/>
      <c r="D35" s="11"/>
      <c r="E35" s="11"/>
      <c r="F35" s="13"/>
      <c r="G35" s="13">
        <f>G22+G8</f>
        <v>344403</v>
      </c>
      <c r="H35" s="13">
        <f>H8+H22</f>
        <v>344403</v>
      </c>
      <c r="I35" s="11"/>
      <c r="J35" s="11"/>
      <c r="K35" s="13"/>
      <c r="L35" s="37"/>
    </row>
    <row r="36" spans="1:12" x14ac:dyDescent="0.25">
      <c r="A36" s="41"/>
    </row>
    <row r="37" spans="1:12" s="9" customFormat="1" ht="12" x14ac:dyDescent="0.2">
      <c r="A37" s="110" t="s">
        <v>205</v>
      </c>
      <c r="B37" s="110"/>
      <c r="C37" s="110"/>
      <c r="D37" s="110"/>
      <c r="E37" s="38"/>
      <c r="F37" s="38"/>
      <c r="G37" s="38"/>
    </row>
    <row r="38" spans="1:12" s="9" customFormat="1" ht="12" x14ac:dyDescent="0.2">
      <c r="A38" s="110" t="s">
        <v>206</v>
      </c>
      <c r="B38" s="110"/>
      <c r="C38" s="110"/>
      <c r="D38" s="110"/>
      <c r="E38" s="38"/>
      <c r="F38" s="38"/>
      <c r="G38" s="38"/>
    </row>
    <row r="39" spans="1:12" s="9" customFormat="1" ht="12" x14ac:dyDescent="0.2">
      <c r="A39" s="75"/>
      <c r="B39" s="75"/>
      <c r="C39" s="75"/>
      <c r="D39" s="75"/>
      <c r="E39" s="38"/>
      <c r="F39" s="38"/>
      <c r="G39" s="38"/>
    </row>
    <row r="40" spans="1:12" s="9" customFormat="1" ht="12" x14ac:dyDescent="0.2">
      <c r="A40" s="75"/>
      <c r="B40" s="75"/>
      <c r="C40" s="75"/>
      <c r="D40" s="75"/>
      <c r="E40" s="38"/>
      <c r="F40" s="38"/>
      <c r="G40" s="38"/>
    </row>
    <row r="41" spans="1:12" x14ac:dyDescent="0.25">
      <c r="A41" s="39"/>
    </row>
    <row r="42" spans="1:12" x14ac:dyDescent="0.25">
      <c r="A42" s="94" t="s">
        <v>136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</row>
    <row r="43" spans="1:12" ht="32.25" customHeight="1" x14ac:dyDescent="0.25">
      <c r="A43" s="132" t="s">
        <v>213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</row>
    <row r="44" spans="1:12" ht="12.2" customHeight="1" x14ac:dyDescent="0.25">
      <c r="A44" s="118" t="s">
        <v>128</v>
      </c>
      <c r="B44" s="118" t="s">
        <v>118</v>
      </c>
      <c r="C44" s="118" t="s">
        <v>119</v>
      </c>
      <c r="D44" s="118" t="s">
        <v>120</v>
      </c>
      <c r="E44" s="118"/>
      <c r="F44" s="118" t="s">
        <v>121</v>
      </c>
      <c r="G44" s="133" t="s">
        <v>123</v>
      </c>
      <c r="H44" s="134"/>
      <c r="I44" s="134"/>
      <c r="J44" s="134"/>
      <c r="K44" s="134"/>
      <c r="L44" s="135"/>
    </row>
    <row r="45" spans="1:12" ht="3.95" customHeight="1" x14ac:dyDescent="0.25">
      <c r="A45" s="118"/>
      <c r="B45" s="118"/>
      <c r="C45" s="118"/>
      <c r="D45" s="118" t="s">
        <v>124</v>
      </c>
      <c r="E45" s="118" t="s">
        <v>197</v>
      </c>
      <c r="F45" s="118"/>
      <c r="G45" s="136"/>
      <c r="H45" s="137"/>
      <c r="I45" s="137"/>
      <c r="J45" s="137"/>
      <c r="K45" s="137"/>
      <c r="L45" s="138"/>
    </row>
    <row r="46" spans="1:12" ht="36" customHeight="1" x14ac:dyDescent="0.25">
      <c r="A46" s="118"/>
      <c r="B46" s="118"/>
      <c r="C46" s="118"/>
      <c r="D46" s="118"/>
      <c r="E46" s="118"/>
      <c r="F46" s="118"/>
      <c r="G46" s="118" t="s">
        <v>135</v>
      </c>
      <c r="H46" s="118" t="s">
        <v>103</v>
      </c>
      <c r="I46" s="118" t="s">
        <v>104</v>
      </c>
      <c r="J46" s="118"/>
      <c r="K46" s="118" t="s">
        <v>105</v>
      </c>
      <c r="L46" s="124" t="s">
        <v>139</v>
      </c>
    </row>
    <row r="47" spans="1:12" ht="48" x14ac:dyDescent="0.25">
      <c r="A47" s="118"/>
      <c r="B47" s="118"/>
      <c r="C47" s="118"/>
      <c r="D47" s="118"/>
      <c r="E47" s="118"/>
      <c r="F47" s="118"/>
      <c r="G47" s="118"/>
      <c r="H47" s="118"/>
      <c r="I47" s="5" t="s">
        <v>106</v>
      </c>
      <c r="J47" s="5" t="s">
        <v>107</v>
      </c>
      <c r="K47" s="118"/>
      <c r="L47" s="125"/>
    </row>
    <row r="48" spans="1:12" x14ac:dyDescent="0.25">
      <c r="A48" s="5">
        <v>1</v>
      </c>
      <c r="B48" s="5">
        <v>2</v>
      </c>
      <c r="C48" s="5">
        <v>3</v>
      </c>
      <c r="D48" s="5">
        <v>4</v>
      </c>
      <c r="E48" s="5">
        <v>5</v>
      </c>
      <c r="F48" s="5">
        <v>6</v>
      </c>
      <c r="G48" s="5" t="s">
        <v>125</v>
      </c>
      <c r="H48" s="5">
        <v>8</v>
      </c>
      <c r="I48" s="5">
        <v>9</v>
      </c>
      <c r="J48" s="5">
        <v>10</v>
      </c>
      <c r="K48" s="5">
        <v>11</v>
      </c>
      <c r="L48" s="5">
        <v>12</v>
      </c>
    </row>
    <row r="49" spans="1:12" s="2" customFormat="1" ht="11.65" customHeight="1" x14ac:dyDescent="0.25">
      <c r="A49" s="129" t="s">
        <v>252</v>
      </c>
      <c r="B49" s="130"/>
      <c r="C49" s="11"/>
      <c r="D49" s="11"/>
      <c r="E49" s="11"/>
      <c r="F49" s="13"/>
      <c r="G49" s="13">
        <f>SUM(G50:G61)</f>
        <v>210573</v>
      </c>
      <c r="H49" s="13">
        <f>SUM(H50:H61)</f>
        <v>210573</v>
      </c>
      <c r="I49" s="11"/>
      <c r="J49" s="11"/>
      <c r="K49" s="11"/>
      <c r="L49" s="36"/>
    </row>
    <row r="50" spans="1:12" s="20" customFormat="1" ht="29.25" customHeight="1" x14ac:dyDescent="0.2">
      <c r="A50" s="7" t="s">
        <v>184</v>
      </c>
      <c r="B50" s="35">
        <v>0</v>
      </c>
      <c r="C50" s="5" t="s">
        <v>126</v>
      </c>
      <c r="D50" s="5">
        <v>12</v>
      </c>
      <c r="E50" s="5">
        <v>12</v>
      </c>
      <c r="F50" s="3">
        <f>G50/E50</f>
        <v>1614.1666666666667</v>
      </c>
      <c r="G50" s="3">
        <f t="shared" ref="G50:G61" si="2">H50</f>
        <v>19370</v>
      </c>
      <c r="H50" s="3">
        <v>19370</v>
      </c>
      <c r="I50" s="5"/>
      <c r="J50" s="11"/>
      <c r="K50" s="11"/>
      <c r="L50" s="87"/>
    </row>
    <row r="51" spans="1:12" s="4" customFormat="1" ht="24" x14ac:dyDescent="0.2">
      <c r="A51" s="7" t="s">
        <v>185</v>
      </c>
      <c r="B51" s="5">
        <v>0</v>
      </c>
      <c r="C51" s="5" t="s">
        <v>126</v>
      </c>
      <c r="D51" s="5">
        <v>12</v>
      </c>
      <c r="E51" s="5">
        <v>12</v>
      </c>
      <c r="F51" s="3">
        <f>G51/E51</f>
        <v>2635.1666666666665</v>
      </c>
      <c r="G51" s="3">
        <f t="shared" si="2"/>
        <v>31622</v>
      </c>
      <c r="H51" s="3">
        <v>31622</v>
      </c>
      <c r="I51" s="5"/>
      <c r="J51" s="5"/>
      <c r="K51" s="5"/>
      <c r="L51" s="88"/>
    </row>
    <row r="52" spans="1:12" s="4" customFormat="1" ht="72" x14ac:dyDescent="0.2">
      <c r="A52" s="7" t="s">
        <v>186</v>
      </c>
      <c r="B52" s="5">
        <v>0</v>
      </c>
      <c r="C52" s="5" t="s">
        <v>126</v>
      </c>
      <c r="D52" s="5">
        <v>12</v>
      </c>
      <c r="E52" s="5">
        <v>12</v>
      </c>
      <c r="F52" s="3">
        <f>G52/E52</f>
        <v>3228.25</v>
      </c>
      <c r="G52" s="3">
        <f t="shared" si="2"/>
        <v>38739</v>
      </c>
      <c r="H52" s="3">
        <v>38739</v>
      </c>
      <c r="I52" s="5"/>
      <c r="J52" s="5"/>
      <c r="K52" s="5"/>
      <c r="L52" s="88"/>
    </row>
    <row r="53" spans="1:12" s="4" customFormat="1" ht="24" x14ac:dyDescent="0.2">
      <c r="A53" s="7" t="s">
        <v>187</v>
      </c>
      <c r="B53" s="5">
        <v>0</v>
      </c>
      <c r="C53" s="5" t="s">
        <v>126</v>
      </c>
      <c r="D53" s="5">
        <v>12</v>
      </c>
      <c r="E53" s="5">
        <v>12</v>
      </c>
      <c r="F53" s="3">
        <f>G53/E53</f>
        <v>7777.083333333333</v>
      </c>
      <c r="G53" s="3">
        <f t="shared" si="2"/>
        <v>93325</v>
      </c>
      <c r="H53" s="3">
        <v>93325</v>
      </c>
      <c r="I53" s="5"/>
      <c r="J53" s="5"/>
      <c r="K53" s="5"/>
      <c r="L53" s="88"/>
    </row>
    <row r="54" spans="1:12" s="4" customFormat="1" ht="12" x14ac:dyDescent="0.2">
      <c r="A54" s="7" t="s">
        <v>253</v>
      </c>
      <c r="B54" s="5"/>
      <c r="C54" s="5" t="s">
        <v>126</v>
      </c>
      <c r="D54" s="5"/>
      <c r="E54" s="5"/>
      <c r="F54" s="3"/>
      <c r="G54" s="3">
        <f t="shared" si="2"/>
        <v>11741</v>
      </c>
      <c r="H54" s="3">
        <v>11741</v>
      </c>
      <c r="I54" s="5"/>
      <c r="J54" s="5"/>
      <c r="K54" s="5"/>
      <c r="L54" s="88"/>
    </row>
    <row r="55" spans="1:12" s="4" customFormat="1" ht="12" x14ac:dyDescent="0.2">
      <c r="A55" s="7" t="s">
        <v>254</v>
      </c>
      <c r="B55" s="5"/>
      <c r="C55" s="5" t="s">
        <v>126</v>
      </c>
      <c r="D55" s="5"/>
      <c r="E55" s="5"/>
      <c r="F55" s="3"/>
      <c r="G55" s="3">
        <f t="shared" si="2"/>
        <v>1834</v>
      </c>
      <c r="H55" s="3">
        <v>1834</v>
      </c>
      <c r="I55" s="5"/>
      <c r="J55" s="5"/>
      <c r="K55" s="5"/>
      <c r="L55" s="88"/>
    </row>
    <row r="56" spans="1:12" s="4" customFormat="1" ht="36" x14ac:dyDescent="0.2">
      <c r="A56" s="7" t="s">
        <v>255</v>
      </c>
      <c r="B56" s="5"/>
      <c r="C56" s="5" t="s">
        <v>126</v>
      </c>
      <c r="D56" s="5"/>
      <c r="E56" s="5"/>
      <c r="F56" s="3"/>
      <c r="G56" s="3">
        <f t="shared" si="2"/>
        <v>734</v>
      </c>
      <c r="H56" s="3">
        <v>734</v>
      </c>
      <c r="I56" s="5"/>
      <c r="J56" s="5"/>
      <c r="K56" s="5"/>
      <c r="L56" s="88"/>
    </row>
    <row r="57" spans="1:12" s="4" customFormat="1" ht="36" x14ac:dyDescent="0.2">
      <c r="A57" s="7" t="s">
        <v>256</v>
      </c>
      <c r="B57" s="5"/>
      <c r="C57" s="5" t="s">
        <v>126</v>
      </c>
      <c r="D57" s="5"/>
      <c r="E57" s="5"/>
      <c r="F57" s="3"/>
      <c r="G57" s="3">
        <f t="shared" si="2"/>
        <v>734</v>
      </c>
      <c r="H57" s="3">
        <v>734</v>
      </c>
      <c r="I57" s="5"/>
      <c r="J57" s="5"/>
      <c r="K57" s="5"/>
      <c r="L57" s="88"/>
    </row>
    <row r="58" spans="1:12" s="4" customFormat="1" ht="12" x14ac:dyDescent="0.2">
      <c r="A58" s="7" t="s">
        <v>257</v>
      </c>
      <c r="B58" s="5"/>
      <c r="C58" s="5" t="s">
        <v>126</v>
      </c>
      <c r="D58" s="5"/>
      <c r="E58" s="5"/>
      <c r="F58" s="3"/>
      <c r="G58" s="3">
        <f t="shared" si="2"/>
        <v>6359</v>
      </c>
      <c r="H58" s="3">
        <v>6359</v>
      </c>
      <c r="I58" s="5"/>
      <c r="J58" s="5"/>
      <c r="K58" s="5"/>
      <c r="L58" s="88"/>
    </row>
    <row r="59" spans="1:12" s="4" customFormat="1" ht="36" x14ac:dyDescent="0.2">
      <c r="A59" s="7" t="s">
        <v>258</v>
      </c>
      <c r="B59" s="5"/>
      <c r="C59" s="5" t="s">
        <v>126</v>
      </c>
      <c r="D59" s="5"/>
      <c r="E59" s="5"/>
      <c r="F59" s="3"/>
      <c r="G59" s="3">
        <f t="shared" si="2"/>
        <v>2385</v>
      </c>
      <c r="H59" s="3">
        <v>2385</v>
      </c>
      <c r="I59" s="5"/>
      <c r="J59" s="5"/>
      <c r="K59" s="5"/>
      <c r="L59" s="88"/>
    </row>
    <row r="60" spans="1:12" s="4" customFormat="1" ht="24" x14ac:dyDescent="0.2">
      <c r="A60" s="7" t="s">
        <v>259</v>
      </c>
      <c r="B60" s="5"/>
      <c r="C60" s="5" t="s">
        <v>126</v>
      </c>
      <c r="D60" s="5"/>
      <c r="E60" s="5"/>
      <c r="F60" s="3"/>
      <c r="G60" s="3">
        <f t="shared" si="2"/>
        <v>2630</v>
      </c>
      <c r="H60" s="3">
        <v>2630</v>
      </c>
      <c r="I60" s="5"/>
      <c r="J60" s="5"/>
      <c r="K60" s="5"/>
      <c r="L60" s="88"/>
    </row>
    <row r="61" spans="1:12" s="4" customFormat="1" ht="36" x14ac:dyDescent="0.2">
      <c r="A61" s="7" t="s">
        <v>260</v>
      </c>
      <c r="B61" s="5"/>
      <c r="C61" s="5" t="s">
        <v>126</v>
      </c>
      <c r="D61" s="5"/>
      <c r="E61" s="5"/>
      <c r="F61" s="3"/>
      <c r="G61" s="3">
        <f t="shared" si="2"/>
        <v>1100</v>
      </c>
      <c r="H61" s="3">
        <v>1100</v>
      </c>
      <c r="I61" s="5"/>
      <c r="J61" s="5"/>
      <c r="K61" s="5"/>
      <c r="L61" s="88"/>
    </row>
    <row r="62" spans="1:12" s="4" customFormat="1" ht="6.75" customHeight="1" x14ac:dyDescent="0.2">
      <c r="A62" s="7"/>
      <c r="B62" s="5"/>
      <c r="C62" s="5"/>
      <c r="D62" s="5"/>
      <c r="E62" s="5"/>
      <c r="F62" s="3"/>
      <c r="G62" s="3"/>
      <c r="H62" s="3"/>
      <c r="I62" s="5"/>
      <c r="J62" s="5"/>
      <c r="K62" s="5"/>
      <c r="L62" s="88"/>
    </row>
    <row r="63" spans="1:12" s="2" customFormat="1" ht="11.65" customHeight="1" x14ac:dyDescent="0.25">
      <c r="A63" s="129" t="s">
        <v>261</v>
      </c>
      <c r="B63" s="130"/>
      <c r="C63" s="11"/>
      <c r="D63" s="11"/>
      <c r="E63" s="11"/>
      <c r="F63" s="13"/>
      <c r="G63" s="13">
        <f>SUM(G64:G75)</f>
        <v>133830</v>
      </c>
      <c r="H63" s="13">
        <f>SUM(H64:H75)</f>
        <v>133830</v>
      </c>
      <c r="I63" s="11"/>
      <c r="J63" s="11"/>
      <c r="K63" s="11"/>
      <c r="L63" s="36"/>
    </row>
    <row r="64" spans="1:12" s="20" customFormat="1" ht="29.25" customHeight="1" x14ac:dyDescent="0.2">
      <c r="A64" s="7" t="s">
        <v>184</v>
      </c>
      <c r="B64" s="35">
        <v>0</v>
      </c>
      <c r="C64" s="5" t="s">
        <v>126</v>
      </c>
      <c r="D64" s="5">
        <v>12</v>
      </c>
      <c r="E64" s="5">
        <v>12</v>
      </c>
      <c r="F64" s="3">
        <f>G64/E64</f>
        <v>1025.8333333333333</v>
      </c>
      <c r="G64" s="3">
        <f t="shared" ref="G64:G75" si="3">H64</f>
        <v>12310</v>
      </c>
      <c r="H64" s="3">
        <v>12310</v>
      </c>
      <c r="I64" s="5"/>
      <c r="J64" s="11"/>
      <c r="K64" s="11"/>
      <c r="L64" s="87"/>
    </row>
    <row r="65" spans="1:12" s="4" customFormat="1" ht="24" x14ac:dyDescent="0.2">
      <c r="A65" s="7" t="s">
        <v>185</v>
      </c>
      <c r="B65" s="5">
        <v>0</v>
      </c>
      <c r="C65" s="5" t="s">
        <v>126</v>
      </c>
      <c r="D65" s="5">
        <v>12</v>
      </c>
      <c r="E65" s="5">
        <v>12</v>
      </c>
      <c r="F65" s="3">
        <f>G65/E65</f>
        <v>1674.8333333333333</v>
      </c>
      <c r="G65" s="3">
        <f t="shared" si="3"/>
        <v>20098</v>
      </c>
      <c r="H65" s="3">
        <v>20098</v>
      </c>
      <c r="I65" s="5"/>
      <c r="J65" s="5"/>
      <c r="K65" s="5"/>
      <c r="L65" s="88"/>
    </row>
    <row r="66" spans="1:12" s="4" customFormat="1" ht="72" x14ac:dyDescent="0.2">
      <c r="A66" s="7" t="s">
        <v>186</v>
      </c>
      <c r="B66" s="5">
        <v>0</v>
      </c>
      <c r="C66" s="5" t="s">
        <v>126</v>
      </c>
      <c r="D66" s="5">
        <v>12</v>
      </c>
      <c r="E66" s="5">
        <v>12</v>
      </c>
      <c r="F66" s="3">
        <f>G66/E66</f>
        <v>2051.75</v>
      </c>
      <c r="G66" s="3">
        <f t="shared" si="3"/>
        <v>24621</v>
      </c>
      <c r="H66" s="3">
        <v>24621</v>
      </c>
      <c r="I66" s="5"/>
      <c r="J66" s="5"/>
      <c r="K66" s="5"/>
      <c r="L66" s="88"/>
    </row>
    <row r="67" spans="1:12" s="4" customFormat="1" ht="24" x14ac:dyDescent="0.2">
      <c r="A67" s="7" t="s">
        <v>187</v>
      </c>
      <c r="B67" s="5">
        <v>0</v>
      </c>
      <c r="C67" s="5" t="s">
        <v>126</v>
      </c>
      <c r="D67" s="5">
        <v>12</v>
      </c>
      <c r="E67" s="5">
        <v>12</v>
      </c>
      <c r="F67" s="3">
        <f>G67/E67</f>
        <v>4942.916666666667</v>
      </c>
      <c r="G67" s="3">
        <f t="shared" si="3"/>
        <v>59315</v>
      </c>
      <c r="H67" s="3">
        <v>59315</v>
      </c>
      <c r="I67" s="5"/>
      <c r="J67" s="5"/>
      <c r="K67" s="5"/>
      <c r="L67" s="88"/>
    </row>
    <row r="68" spans="1:12" s="4" customFormat="1" ht="12" x14ac:dyDescent="0.2">
      <c r="A68" s="7" t="s">
        <v>253</v>
      </c>
      <c r="B68" s="5"/>
      <c r="C68" s="5" t="s">
        <v>126</v>
      </c>
      <c r="D68" s="5"/>
      <c r="E68" s="5"/>
      <c r="F68" s="3"/>
      <c r="G68" s="3">
        <f t="shared" si="3"/>
        <v>7462</v>
      </c>
      <c r="H68" s="3">
        <v>7462</v>
      </c>
      <c r="I68" s="5"/>
      <c r="J68" s="5"/>
      <c r="K68" s="5"/>
      <c r="L68" s="88"/>
    </row>
    <row r="69" spans="1:12" s="4" customFormat="1" ht="12" x14ac:dyDescent="0.2">
      <c r="A69" s="7" t="s">
        <v>254</v>
      </c>
      <c r="B69" s="5"/>
      <c r="C69" s="5" t="s">
        <v>126</v>
      </c>
      <c r="D69" s="5"/>
      <c r="E69" s="5"/>
      <c r="F69" s="3"/>
      <c r="G69" s="3">
        <f t="shared" si="3"/>
        <v>1166</v>
      </c>
      <c r="H69" s="3">
        <v>1166</v>
      </c>
      <c r="I69" s="5"/>
      <c r="J69" s="5"/>
      <c r="K69" s="5"/>
      <c r="L69" s="88"/>
    </row>
    <row r="70" spans="1:12" s="4" customFormat="1" ht="36" x14ac:dyDescent="0.2">
      <c r="A70" s="7" t="s">
        <v>255</v>
      </c>
      <c r="B70" s="5"/>
      <c r="C70" s="5" t="s">
        <v>126</v>
      </c>
      <c r="D70" s="5"/>
      <c r="E70" s="5"/>
      <c r="F70" s="3"/>
      <c r="G70" s="3">
        <f t="shared" si="3"/>
        <v>466</v>
      </c>
      <c r="H70" s="3">
        <v>466</v>
      </c>
      <c r="I70" s="5"/>
      <c r="J70" s="5"/>
      <c r="K70" s="5"/>
      <c r="L70" s="88"/>
    </row>
    <row r="71" spans="1:12" s="4" customFormat="1" ht="36" x14ac:dyDescent="0.2">
      <c r="A71" s="7" t="s">
        <v>256</v>
      </c>
      <c r="B71" s="5"/>
      <c r="C71" s="5" t="s">
        <v>126</v>
      </c>
      <c r="D71" s="5"/>
      <c r="E71" s="5"/>
      <c r="F71" s="3"/>
      <c r="G71" s="3">
        <f t="shared" si="3"/>
        <v>466</v>
      </c>
      <c r="H71" s="3">
        <v>466</v>
      </c>
      <c r="I71" s="5"/>
      <c r="J71" s="5"/>
      <c r="K71" s="5"/>
      <c r="L71" s="88"/>
    </row>
    <row r="72" spans="1:12" s="4" customFormat="1" ht="12" x14ac:dyDescent="0.2">
      <c r="A72" s="7" t="s">
        <v>257</v>
      </c>
      <c r="B72" s="5"/>
      <c r="C72" s="5" t="s">
        <v>126</v>
      </c>
      <c r="D72" s="5"/>
      <c r="E72" s="5"/>
      <c r="F72" s="3"/>
      <c r="G72" s="3">
        <f t="shared" si="3"/>
        <v>4041</v>
      </c>
      <c r="H72" s="3">
        <v>4041</v>
      </c>
      <c r="I72" s="5"/>
      <c r="J72" s="5"/>
      <c r="K72" s="5"/>
      <c r="L72" s="88"/>
    </row>
    <row r="73" spans="1:12" s="4" customFormat="1" ht="36" x14ac:dyDescent="0.2">
      <c r="A73" s="7" t="s">
        <v>258</v>
      </c>
      <c r="B73" s="5"/>
      <c r="C73" s="5" t="s">
        <v>126</v>
      </c>
      <c r="D73" s="5"/>
      <c r="E73" s="5"/>
      <c r="F73" s="3"/>
      <c r="G73" s="3">
        <f t="shared" si="3"/>
        <v>1515</v>
      </c>
      <c r="H73" s="3">
        <v>1515</v>
      </c>
      <c r="I73" s="5"/>
      <c r="J73" s="5"/>
      <c r="K73" s="5"/>
      <c r="L73" s="88"/>
    </row>
    <row r="74" spans="1:12" s="4" customFormat="1" ht="24" x14ac:dyDescent="0.2">
      <c r="A74" s="7" t="s">
        <v>259</v>
      </c>
      <c r="B74" s="5"/>
      <c r="C74" s="5" t="s">
        <v>126</v>
      </c>
      <c r="D74" s="5"/>
      <c r="E74" s="5"/>
      <c r="F74" s="3"/>
      <c r="G74" s="3">
        <f t="shared" si="3"/>
        <v>1670</v>
      </c>
      <c r="H74" s="3">
        <v>1670</v>
      </c>
      <c r="I74" s="5"/>
      <c r="J74" s="5"/>
      <c r="K74" s="5"/>
      <c r="L74" s="88"/>
    </row>
    <row r="75" spans="1:12" s="4" customFormat="1" ht="36" x14ac:dyDescent="0.2">
      <c r="A75" s="7" t="s">
        <v>260</v>
      </c>
      <c r="B75" s="5"/>
      <c r="C75" s="5" t="s">
        <v>126</v>
      </c>
      <c r="D75" s="5"/>
      <c r="E75" s="5"/>
      <c r="F75" s="3"/>
      <c r="G75" s="3">
        <f t="shared" si="3"/>
        <v>700</v>
      </c>
      <c r="H75" s="3">
        <v>700</v>
      </c>
      <c r="I75" s="5"/>
      <c r="J75" s="5"/>
      <c r="K75" s="5"/>
      <c r="L75" s="88"/>
    </row>
    <row r="76" spans="1:12" ht="15.75" x14ac:dyDescent="0.25">
      <c r="A76" s="10" t="s">
        <v>122</v>
      </c>
      <c r="B76" s="11"/>
      <c r="C76" s="11"/>
      <c r="D76" s="11"/>
      <c r="E76" s="11"/>
      <c r="F76" s="13"/>
      <c r="G76" s="13">
        <f>G63+G49</f>
        <v>344403</v>
      </c>
      <c r="H76" s="13">
        <f>H49+H63</f>
        <v>344403</v>
      </c>
      <c r="I76" s="11"/>
      <c r="J76" s="11"/>
      <c r="K76" s="13"/>
      <c r="L76" s="37"/>
    </row>
    <row r="77" spans="1:12" x14ac:dyDescent="0.25">
      <c r="A77" s="41"/>
    </row>
    <row r="78" spans="1:12" s="9" customFormat="1" ht="12" x14ac:dyDescent="0.2">
      <c r="A78" s="110" t="s">
        <v>205</v>
      </c>
      <c r="B78" s="110"/>
      <c r="C78" s="110"/>
      <c r="D78" s="110"/>
      <c r="E78" s="38"/>
      <c r="F78" s="38"/>
      <c r="G78" s="38"/>
    </row>
    <row r="79" spans="1:12" s="9" customFormat="1" ht="12" x14ac:dyDescent="0.2">
      <c r="A79" s="110" t="s">
        <v>206</v>
      </c>
      <c r="B79" s="110"/>
      <c r="C79" s="110"/>
      <c r="D79" s="110"/>
      <c r="E79" s="38"/>
      <c r="F79" s="38"/>
      <c r="G79" s="38"/>
    </row>
    <row r="82" spans="1:12" x14ac:dyDescent="0.25">
      <c r="A82" s="94" t="s">
        <v>136</v>
      </c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</row>
    <row r="83" spans="1:12" ht="32.25" customHeight="1" x14ac:dyDescent="0.25">
      <c r="A83" s="132" t="s">
        <v>262</v>
      </c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</row>
    <row r="84" spans="1:12" ht="12.2" customHeight="1" x14ac:dyDescent="0.25">
      <c r="A84" s="118" t="s">
        <v>128</v>
      </c>
      <c r="B84" s="118" t="s">
        <v>118</v>
      </c>
      <c r="C84" s="118" t="s">
        <v>119</v>
      </c>
      <c r="D84" s="118" t="s">
        <v>120</v>
      </c>
      <c r="E84" s="118"/>
      <c r="F84" s="118" t="s">
        <v>121</v>
      </c>
      <c r="G84" s="133" t="s">
        <v>123</v>
      </c>
      <c r="H84" s="134"/>
      <c r="I84" s="134"/>
      <c r="J84" s="134"/>
      <c r="K84" s="134"/>
      <c r="L84" s="135"/>
    </row>
    <row r="85" spans="1:12" ht="3.95" customHeight="1" x14ac:dyDescent="0.25">
      <c r="A85" s="118"/>
      <c r="B85" s="118"/>
      <c r="C85" s="118"/>
      <c r="D85" s="118" t="s">
        <v>124</v>
      </c>
      <c r="E85" s="118" t="s">
        <v>197</v>
      </c>
      <c r="F85" s="118"/>
      <c r="G85" s="136"/>
      <c r="H85" s="137"/>
      <c r="I85" s="137"/>
      <c r="J85" s="137"/>
      <c r="K85" s="137"/>
      <c r="L85" s="138"/>
    </row>
    <row r="86" spans="1:12" ht="36" customHeight="1" x14ac:dyDescent="0.25">
      <c r="A86" s="118"/>
      <c r="B86" s="118"/>
      <c r="C86" s="118"/>
      <c r="D86" s="118"/>
      <c r="E86" s="118"/>
      <c r="F86" s="118"/>
      <c r="G86" s="118" t="s">
        <v>135</v>
      </c>
      <c r="H86" s="118" t="s">
        <v>103</v>
      </c>
      <c r="I86" s="118" t="s">
        <v>104</v>
      </c>
      <c r="J86" s="118"/>
      <c r="K86" s="118" t="s">
        <v>105</v>
      </c>
      <c r="L86" s="124" t="s">
        <v>139</v>
      </c>
    </row>
    <row r="87" spans="1:12" ht="48" x14ac:dyDescent="0.25">
      <c r="A87" s="118"/>
      <c r="B87" s="118"/>
      <c r="C87" s="118"/>
      <c r="D87" s="118"/>
      <c r="E87" s="118"/>
      <c r="F87" s="118"/>
      <c r="G87" s="118"/>
      <c r="H87" s="118"/>
      <c r="I87" s="5" t="s">
        <v>106</v>
      </c>
      <c r="J87" s="5" t="s">
        <v>107</v>
      </c>
      <c r="K87" s="118"/>
      <c r="L87" s="125"/>
    </row>
    <row r="88" spans="1:12" x14ac:dyDescent="0.25">
      <c r="A88" s="5">
        <v>1</v>
      </c>
      <c r="B88" s="5">
        <v>2</v>
      </c>
      <c r="C88" s="5">
        <v>3</v>
      </c>
      <c r="D88" s="5">
        <v>4</v>
      </c>
      <c r="E88" s="5">
        <v>5</v>
      </c>
      <c r="F88" s="5">
        <v>6</v>
      </c>
      <c r="G88" s="5" t="s">
        <v>125</v>
      </c>
      <c r="H88" s="5">
        <v>8</v>
      </c>
      <c r="I88" s="5">
        <v>9</v>
      </c>
      <c r="J88" s="5">
        <v>10</v>
      </c>
      <c r="K88" s="5">
        <v>11</v>
      </c>
      <c r="L88" s="5">
        <v>12</v>
      </c>
    </row>
    <row r="89" spans="1:12" s="2" customFormat="1" ht="11.65" customHeight="1" x14ac:dyDescent="0.25">
      <c r="A89" s="129" t="s">
        <v>252</v>
      </c>
      <c r="B89" s="130"/>
      <c r="C89" s="11"/>
      <c r="D89" s="11"/>
      <c r="E89" s="11"/>
      <c r="F89" s="13"/>
      <c r="G89" s="13">
        <f>SUM(G90:G101)</f>
        <v>210573</v>
      </c>
      <c r="H89" s="13">
        <f>SUM(H90:H101)</f>
        <v>210573</v>
      </c>
      <c r="I89" s="11"/>
      <c r="J89" s="11"/>
      <c r="K89" s="11"/>
      <c r="L89" s="36"/>
    </row>
    <row r="90" spans="1:12" s="20" customFormat="1" ht="29.25" customHeight="1" x14ac:dyDescent="0.2">
      <c r="A90" s="7" t="s">
        <v>184</v>
      </c>
      <c r="B90" s="35">
        <v>0</v>
      </c>
      <c r="C90" s="5" t="s">
        <v>126</v>
      </c>
      <c r="D90" s="5">
        <v>12</v>
      </c>
      <c r="E90" s="5">
        <v>12</v>
      </c>
      <c r="F90" s="3">
        <f>G90/E90</f>
        <v>1614.1666666666667</v>
      </c>
      <c r="G90" s="3">
        <f t="shared" ref="G90:G101" si="4">H90</f>
        <v>19370</v>
      </c>
      <c r="H90" s="3">
        <v>19370</v>
      </c>
      <c r="I90" s="5"/>
      <c r="J90" s="11"/>
      <c r="K90" s="11"/>
      <c r="L90" s="87"/>
    </row>
    <row r="91" spans="1:12" s="4" customFormat="1" ht="24" x14ac:dyDescent="0.2">
      <c r="A91" s="7" t="s">
        <v>185</v>
      </c>
      <c r="B91" s="5">
        <v>0</v>
      </c>
      <c r="C91" s="5" t="s">
        <v>126</v>
      </c>
      <c r="D91" s="5">
        <v>12</v>
      </c>
      <c r="E91" s="5">
        <v>12</v>
      </c>
      <c r="F91" s="3">
        <f>G91/E91</f>
        <v>2635.1666666666665</v>
      </c>
      <c r="G91" s="3">
        <f t="shared" si="4"/>
        <v>31622</v>
      </c>
      <c r="H91" s="3">
        <v>31622</v>
      </c>
      <c r="I91" s="5"/>
      <c r="J91" s="5"/>
      <c r="K91" s="5"/>
      <c r="L91" s="88"/>
    </row>
    <row r="92" spans="1:12" s="4" customFormat="1" ht="72" x14ac:dyDescent="0.2">
      <c r="A92" s="7" t="s">
        <v>186</v>
      </c>
      <c r="B92" s="5">
        <v>0</v>
      </c>
      <c r="C92" s="5" t="s">
        <v>126</v>
      </c>
      <c r="D92" s="5">
        <v>12</v>
      </c>
      <c r="E92" s="5">
        <v>12</v>
      </c>
      <c r="F92" s="3">
        <f>G92/E92</f>
        <v>3228.25</v>
      </c>
      <c r="G92" s="3">
        <f t="shared" si="4"/>
        <v>38739</v>
      </c>
      <c r="H92" s="3">
        <v>38739</v>
      </c>
      <c r="I92" s="5"/>
      <c r="J92" s="5"/>
      <c r="K92" s="5"/>
      <c r="L92" s="88"/>
    </row>
    <row r="93" spans="1:12" s="4" customFormat="1" ht="24" x14ac:dyDescent="0.2">
      <c r="A93" s="7" t="s">
        <v>187</v>
      </c>
      <c r="B93" s="5">
        <v>0</v>
      </c>
      <c r="C93" s="5" t="s">
        <v>126</v>
      </c>
      <c r="D93" s="5">
        <v>12</v>
      </c>
      <c r="E93" s="5">
        <v>12</v>
      </c>
      <c r="F93" s="3">
        <f>G93/E93</f>
        <v>7777.083333333333</v>
      </c>
      <c r="G93" s="3">
        <f t="shared" si="4"/>
        <v>93325</v>
      </c>
      <c r="H93" s="3">
        <v>93325</v>
      </c>
      <c r="I93" s="5"/>
      <c r="J93" s="5"/>
      <c r="K93" s="5"/>
      <c r="L93" s="88"/>
    </row>
    <row r="94" spans="1:12" s="4" customFormat="1" ht="12" x14ac:dyDescent="0.2">
      <c r="A94" s="7" t="s">
        <v>253</v>
      </c>
      <c r="B94" s="5"/>
      <c r="C94" s="5" t="s">
        <v>126</v>
      </c>
      <c r="D94" s="5"/>
      <c r="E94" s="5"/>
      <c r="F94" s="3"/>
      <c r="G94" s="3">
        <f t="shared" si="4"/>
        <v>11741</v>
      </c>
      <c r="H94" s="3">
        <v>11741</v>
      </c>
      <c r="I94" s="5"/>
      <c r="J94" s="5"/>
      <c r="K94" s="5"/>
      <c r="L94" s="88"/>
    </row>
    <row r="95" spans="1:12" s="4" customFormat="1" ht="12" x14ac:dyDescent="0.2">
      <c r="A95" s="7" t="s">
        <v>254</v>
      </c>
      <c r="B95" s="5"/>
      <c r="C95" s="5" t="s">
        <v>126</v>
      </c>
      <c r="D95" s="5"/>
      <c r="E95" s="5"/>
      <c r="F95" s="3"/>
      <c r="G95" s="3">
        <f t="shared" si="4"/>
        <v>1834</v>
      </c>
      <c r="H95" s="3">
        <v>1834</v>
      </c>
      <c r="I95" s="5"/>
      <c r="J95" s="5"/>
      <c r="K95" s="5"/>
      <c r="L95" s="88"/>
    </row>
    <row r="96" spans="1:12" s="4" customFormat="1" ht="36" x14ac:dyDescent="0.2">
      <c r="A96" s="7" t="s">
        <v>255</v>
      </c>
      <c r="B96" s="5"/>
      <c r="C96" s="5" t="s">
        <v>126</v>
      </c>
      <c r="D96" s="5"/>
      <c r="E96" s="5"/>
      <c r="F96" s="3"/>
      <c r="G96" s="3">
        <f t="shared" si="4"/>
        <v>734</v>
      </c>
      <c r="H96" s="3">
        <v>734</v>
      </c>
      <c r="I96" s="5"/>
      <c r="J96" s="5"/>
      <c r="K96" s="5"/>
      <c r="L96" s="88"/>
    </row>
    <row r="97" spans="1:12" s="4" customFormat="1" ht="36" x14ac:dyDescent="0.2">
      <c r="A97" s="7" t="s">
        <v>256</v>
      </c>
      <c r="B97" s="5"/>
      <c r="C97" s="5" t="s">
        <v>126</v>
      </c>
      <c r="D97" s="5"/>
      <c r="E97" s="5"/>
      <c r="F97" s="3"/>
      <c r="G97" s="3">
        <f t="shared" si="4"/>
        <v>734</v>
      </c>
      <c r="H97" s="3">
        <v>734</v>
      </c>
      <c r="I97" s="5"/>
      <c r="J97" s="5"/>
      <c r="K97" s="5"/>
      <c r="L97" s="88"/>
    </row>
    <row r="98" spans="1:12" s="4" customFormat="1" ht="12" x14ac:dyDescent="0.2">
      <c r="A98" s="7" t="s">
        <v>257</v>
      </c>
      <c r="B98" s="5"/>
      <c r="C98" s="5" t="s">
        <v>126</v>
      </c>
      <c r="D98" s="5"/>
      <c r="E98" s="5"/>
      <c r="F98" s="3"/>
      <c r="G98" s="3">
        <f t="shared" si="4"/>
        <v>6359</v>
      </c>
      <c r="H98" s="3">
        <v>6359</v>
      </c>
      <c r="I98" s="5"/>
      <c r="J98" s="5"/>
      <c r="K98" s="5"/>
      <c r="L98" s="88"/>
    </row>
    <row r="99" spans="1:12" s="4" customFormat="1" ht="36" x14ac:dyDescent="0.2">
      <c r="A99" s="7" t="s">
        <v>258</v>
      </c>
      <c r="B99" s="5"/>
      <c r="C99" s="5" t="s">
        <v>126</v>
      </c>
      <c r="D99" s="5"/>
      <c r="E99" s="5"/>
      <c r="F99" s="3"/>
      <c r="G99" s="3">
        <f t="shared" si="4"/>
        <v>2385</v>
      </c>
      <c r="H99" s="3">
        <v>2385</v>
      </c>
      <c r="I99" s="5"/>
      <c r="J99" s="5"/>
      <c r="K99" s="5"/>
      <c r="L99" s="88"/>
    </row>
    <row r="100" spans="1:12" s="4" customFormat="1" ht="24" x14ac:dyDescent="0.2">
      <c r="A100" s="7" t="s">
        <v>259</v>
      </c>
      <c r="B100" s="5"/>
      <c r="C100" s="5" t="s">
        <v>126</v>
      </c>
      <c r="D100" s="5"/>
      <c r="E100" s="5"/>
      <c r="F100" s="3"/>
      <c r="G100" s="3">
        <f t="shared" si="4"/>
        <v>2630</v>
      </c>
      <c r="H100" s="3">
        <v>2630</v>
      </c>
      <c r="I100" s="5"/>
      <c r="J100" s="5"/>
      <c r="K100" s="5"/>
      <c r="L100" s="88"/>
    </row>
    <row r="101" spans="1:12" s="4" customFormat="1" ht="36" x14ac:dyDescent="0.2">
      <c r="A101" s="7" t="s">
        <v>260</v>
      </c>
      <c r="B101" s="5"/>
      <c r="C101" s="5" t="s">
        <v>126</v>
      </c>
      <c r="D101" s="5"/>
      <c r="E101" s="5"/>
      <c r="F101" s="3"/>
      <c r="G101" s="3">
        <f t="shared" si="4"/>
        <v>1100</v>
      </c>
      <c r="H101" s="3">
        <v>1100</v>
      </c>
      <c r="I101" s="5"/>
      <c r="J101" s="5"/>
      <c r="K101" s="5"/>
      <c r="L101" s="88"/>
    </row>
    <row r="102" spans="1:12" s="4" customFormat="1" ht="6.75" customHeight="1" x14ac:dyDescent="0.2">
      <c r="A102" s="7"/>
      <c r="B102" s="5"/>
      <c r="C102" s="5"/>
      <c r="D102" s="5"/>
      <c r="E102" s="5"/>
      <c r="F102" s="3"/>
      <c r="G102" s="3"/>
      <c r="H102" s="3"/>
      <c r="I102" s="5"/>
      <c r="J102" s="5"/>
      <c r="K102" s="5"/>
      <c r="L102" s="88"/>
    </row>
    <row r="103" spans="1:12" s="2" customFormat="1" ht="11.65" customHeight="1" x14ac:dyDescent="0.25">
      <c r="A103" s="129" t="s">
        <v>261</v>
      </c>
      <c r="B103" s="130"/>
      <c r="C103" s="11"/>
      <c r="D103" s="11"/>
      <c r="E103" s="11"/>
      <c r="F103" s="13"/>
      <c r="G103" s="13">
        <f>SUM(G104:G115)</f>
        <v>133830</v>
      </c>
      <c r="H103" s="13">
        <f>SUM(H104:H115)</f>
        <v>133830</v>
      </c>
      <c r="I103" s="11"/>
      <c r="J103" s="11"/>
      <c r="K103" s="11"/>
      <c r="L103" s="36"/>
    </row>
    <row r="104" spans="1:12" s="20" customFormat="1" ht="29.25" customHeight="1" x14ac:dyDescent="0.2">
      <c r="A104" s="7" t="s">
        <v>184</v>
      </c>
      <c r="B104" s="35">
        <v>0</v>
      </c>
      <c r="C104" s="5" t="s">
        <v>126</v>
      </c>
      <c r="D104" s="5">
        <v>12</v>
      </c>
      <c r="E104" s="5">
        <v>12</v>
      </c>
      <c r="F104" s="3">
        <f>G104/E104</f>
        <v>1025.8333333333333</v>
      </c>
      <c r="G104" s="3">
        <f t="shared" ref="G104:G115" si="5">H104</f>
        <v>12310</v>
      </c>
      <c r="H104" s="3">
        <v>12310</v>
      </c>
      <c r="I104" s="5"/>
      <c r="J104" s="11"/>
      <c r="K104" s="11"/>
      <c r="L104" s="87"/>
    </row>
    <row r="105" spans="1:12" s="4" customFormat="1" ht="24" x14ac:dyDescent="0.2">
      <c r="A105" s="7" t="s">
        <v>185</v>
      </c>
      <c r="B105" s="5">
        <v>0</v>
      </c>
      <c r="C105" s="5" t="s">
        <v>126</v>
      </c>
      <c r="D105" s="5">
        <v>12</v>
      </c>
      <c r="E105" s="5">
        <v>12</v>
      </c>
      <c r="F105" s="3">
        <f>G105/E105</f>
        <v>1674.8333333333333</v>
      </c>
      <c r="G105" s="3">
        <f t="shared" si="5"/>
        <v>20098</v>
      </c>
      <c r="H105" s="3">
        <v>20098</v>
      </c>
      <c r="I105" s="5"/>
      <c r="J105" s="5"/>
      <c r="K105" s="5"/>
      <c r="L105" s="88"/>
    </row>
    <row r="106" spans="1:12" s="4" customFormat="1" ht="72" x14ac:dyDescent="0.2">
      <c r="A106" s="7" t="s">
        <v>186</v>
      </c>
      <c r="B106" s="5">
        <v>0</v>
      </c>
      <c r="C106" s="5" t="s">
        <v>126</v>
      </c>
      <c r="D106" s="5">
        <v>12</v>
      </c>
      <c r="E106" s="5">
        <v>12</v>
      </c>
      <c r="F106" s="3">
        <f>G106/E106</f>
        <v>2051.75</v>
      </c>
      <c r="G106" s="3">
        <f t="shared" si="5"/>
        <v>24621</v>
      </c>
      <c r="H106" s="3">
        <v>24621</v>
      </c>
      <c r="I106" s="5"/>
      <c r="J106" s="5"/>
      <c r="K106" s="5"/>
      <c r="L106" s="88"/>
    </row>
    <row r="107" spans="1:12" s="4" customFormat="1" ht="24" x14ac:dyDescent="0.2">
      <c r="A107" s="7" t="s">
        <v>187</v>
      </c>
      <c r="B107" s="5">
        <v>0</v>
      </c>
      <c r="C107" s="5" t="s">
        <v>126</v>
      </c>
      <c r="D107" s="5">
        <v>12</v>
      </c>
      <c r="E107" s="5">
        <v>12</v>
      </c>
      <c r="F107" s="3">
        <f>G107/E107</f>
        <v>4942.916666666667</v>
      </c>
      <c r="G107" s="3">
        <f t="shared" si="5"/>
        <v>59315</v>
      </c>
      <c r="H107" s="3">
        <v>59315</v>
      </c>
      <c r="I107" s="5"/>
      <c r="J107" s="5"/>
      <c r="K107" s="5"/>
      <c r="L107" s="88"/>
    </row>
    <row r="108" spans="1:12" s="4" customFormat="1" ht="12" x14ac:dyDescent="0.2">
      <c r="A108" s="7" t="s">
        <v>253</v>
      </c>
      <c r="B108" s="5"/>
      <c r="C108" s="5" t="s">
        <v>126</v>
      </c>
      <c r="D108" s="5"/>
      <c r="E108" s="5"/>
      <c r="F108" s="3"/>
      <c r="G108" s="3">
        <f t="shared" si="5"/>
        <v>7462</v>
      </c>
      <c r="H108" s="3">
        <v>7462</v>
      </c>
      <c r="I108" s="5"/>
      <c r="J108" s="5"/>
      <c r="K108" s="5"/>
      <c r="L108" s="88"/>
    </row>
    <row r="109" spans="1:12" s="4" customFormat="1" ht="12" x14ac:dyDescent="0.2">
      <c r="A109" s="7" t="s">
        <v>254</v>
      </c>
      <c r="B109" s="5"/>
      <c r="C109" s="5" t="s">
        <v>126</v>
      </c>
      <c r="D109" s="5"/>
      <c r="E109" s="5"/>
      <c r="F109" s="3"/>
      <c r="G109" s="3">
        <f t="shared" si="5"/>
        <v>1166</v>
      </c>
      <c r="H109" s="3">
        <v>1166</v>
      </c>
      <c r="I109" s="5"/>
      <c r="J109" s="5"/>
      <c r="K109" s="5"/>
      <c r="L109" s="88"/>
    </row>
    <row r="110" spans="1:12" s="4" customFormat="1" ht="36" x14ac:dyDescent="0.2">
      <c r="A110" s="7" t="s">
        <v>255</v>
      </c>
      <c r="B110" s="5"/>
      <c r="C110" s="5" t="s">
        <v>126</v>
      </c>
      <c r="D110" s="5"/>
      <c r="E110" s="5"/>
      <c r="F110" s="3"/>
      <c r="G110" s="3">
        <f t="shared" si="5"/>
        <v>466</v>
      </c>
      <c r="H110" s="3">
        <v>466</v>
      </c>
      <c r="I110" s="5"/>
      <c r="J110" s="5"/>
      <c r="K110" s="5"/>
      <c r="L110" s="88"/>
    </row>
    <row r="111" spans="1:12" s="4" customFormat="1" ht="36" x14ac:dyDescent="0.2">
      <c r="A111" s="7" t="s">
        <v>256</v>
      </c>
      <c r="B111" s="5"/>
      <c r="C111" s="5" t="s">
        <v>126</v>
      </c>
      <c r="D111" s="5"/>
      <c r="E111" s="5"/>
      <c r="F111" s="3"/>
      <c r="G111" s="3">
        <f t="shared" si="5"/>
        <v>466</v>
      </c>
      <c r="H111" s="3">
        <v>466</v>
      </c>
      <c r="I111" s="5"/>
      <c r="J111" s="5"/>
      <c r="K111" s="5"/>
      <c r="L111" s="88"/>
    </row>
    <row r="112" spans="1:12" s="4" customFormat="1" ht="12" x14ac:dyDescent="0.2">
      <c r="A112" s="7" t="s">
        <v>257</v>
      </c>
      <c r="B112" s="5"/>
      <c r="C112" s="5" t="s">
        <v>126</v>
      </c>
      <c r="D112" s="5"/>
      <c r="E112" s="5"/>
      <c r="F112" s="3"/>
      <c r="G112" s="3">
        <f t="shared" si="5"/>
        <v>4041</v>
      </c>
      <c r="H112" s="3">
        <v>4041</v>
      </c>
      <c r="I112" s="5"/>
      <c r="J112" s="5"/>
      <c r="K112" s="5"/>
      <c r="L112" s="88"/>
    </row>
    <row r="113" spans="1:12" s="4" customFormat="1" ht="36" x14ac:dyDescent="0.2">
      <c r="A113" s="7" t="s">
        <v>258</v>
      </c>
      <c r="B113" s="5"/>
      <c r="C113" s="5" t="s">
        <v>126</v>
      </c>
      <c r="D113" s="5"/>
      <c r="E113" s="5"/>
      <c r="F113" s="3"/>
      <c r="G113" s="3">
        <f t="shared" si="5"/>
        <v>1515</v>
      </c>
      <c r="H113" s="3">
        <v>1515</v>
      </c>
      <c r="I113" s="5"/>
      <c r="J113" s="5"/>
      <c r="K113" s="5"/>
      <c r="L113" s="88"/>
    </row>
    <row r="114" spans="1:12" s="4" customFormat="1" ht="24" x14ac:dyDescent="0.2">
      <c r="A114" s="7" t="s">
        <v>259</v>
      </c>
      <c r="B114" s="5"/>
      <c r="C114" s="5" t="s">
        <v>126</v>
      </c>
      <c r="D114" s="5"/>
      <c r="E114" s="5"/>
      <c r="F114" s="3"/>
      <c r="G114" s="3">
        <f t="shared" si="5"/>
        <v>1670</v>
      </c>
      <c r="H114" s="3">
        <v>1670</v>
      </c>
      <c r="I114" s="5"/>
      <c r="J114" s="5"/>
      <c r="K114" s="5"/>
      <c r="L114" s="88"/>
    </row>
    <row r="115" spans="1:12" s="4" customFormat="1" ht="36" x14ac:dyDescent="0.2">
      <c r="A115" s="7" t="s">
        <v>260</v>
      </c>
      <c r="B115" s="5"/>
      <c r="C115" s="5" t="s">
        <v>126</v>
      </c>
      <c r="D115" s="5"/>
      <c r="E115" s="5"/>
      <c r="F115" s="3"/>
      <c r="G115" s="3">
        <f t="shared" si="5"/>
        <v>700</v>
      </c>
      <c r="H115" s="3">
        <v>700</v>
      </c>
      <c r="I115" s="5"/>
      <c r="J115" s="5"/>
      <c r="K115" s="5"/>
      <c r="L115" s="88"/>
    </row>
    <row r="116" spans="1:12" ht="15.75" x14ac:dyDescent="0.25">
      <c r="A116" s="10" t="s">
        <v>122</v>
      </c>
      <c r="B116" s="11"/>
      <c r="C116" s="11"/>
      <c r="D116" s="11"/>
      <c r="E116" s="11"/>
      <c r="F116" s="13"/>
      <c r="G116" s="13">
        <f>G103+G89</f>
        <v>344403</v>
      </c>
      <c r="H116" s="13">
        <f>H89+H103</f>
        <v>344403</v>
      </c>
      <c r="I116" s="11"/>
      <c r="J116" s="11"/>
      <c r="K116" s="13"/>
      <c r="L116" s="37"/>
    </row>
    <row r="117" spans="1:12" x14ac:dyDescent="0.25">
      <c r="A117" s="41"/>
    </row>
    <row r="118" spans="1:12" s="9" customFormat="1" ht="12" x14ac:dyDescent="0.2">
      <c r="A118" s="110" t="s">
        <v>205</v>
      </c>
      <c r="B118" s="110"/>
      <c r="C118" s="110"/>
      <c r="D118" s="110"/>
      <c r="E118" s="38"/>
      <c r="F118" s="38"/>
      <c r="G118" s="38"/>
    </row>
    <row r="119" spans="1:12" s="9" customFormat="1" ht="12" x14ac:dyDescent="0.2">
      <c r="A119" s="110" t="s">
        <v>206</v>
      </c>
      <c r="B119" s="110"/>
      <c r="C119" s="110"/>
      <c r="D119" s="110"/>
      <c r="E119" s="38"/>
      <c r="F119" s="38"/>
      <c r="G119" s="38"/>
    </row>
  </sheetData>
  <mergeCells count="57">
    <mergeCell ref="G44:L45"/>
    <mergeCell ref="D45:D47"/>
    <mergeCell ref="E45:E47"/>
    <mergeCell ref="G46:G47"/>
    <mergeCell ref="H46:H47"/>
    <mergeCell ref="I46:J46"/>
    <mergeCell ref="A1:L1"/>
    <mergeCell ref="I5:J5"/>
    <mergeCell ref="K5:K6"/>
    <mergeCell ref="A3:A6"/>
    <mergeCell ref="B3:B6"/>
    <mergeCell ref="C3:C6"/>
    <mergeCell ref="D3:E3"/>
    <mergeCell ref="F3:F6"/>
    <mergeCell ref="D4:D6"/>
    <mergeCell ref="E4:E6"/>
    <mergeCell ref="G5:G6"/>
    <mergeCell ref="H5:H6"/>
    <mergeCell ref="A2:L2"/>
    <mergeCell ref="L5:L6"/>
    <mergeCell ref="A8:B8"/>
    <mergeCell ref="G3:L4"/>
    <mergeCell ref="A82:L82"/>
    <mergeCell ref="K46:K47"/>
    <mergeCell ref="L46:L47"/>
    <mergeCell ref="A37:D37"/>
    <mergeCell ref="A78:D78"/>
    <mergeCell ref="A79:D79"/>
    <mergeCell ref="A42:L42"/>
    <mergeCell ref="A43:L43"/>
    <mergeCell ref="A44:A47"/>
    <mergeCell ref="B44:B47"/>
    <mergeCell ref="C44:C47"/>
    <mergeCell ref="D44:E44"/>
    <mergeCell ref="F44:F47"/>
    <mergeCell ref="A22:B22"/>
    <mergeCell ref="A118:D118"/>
    <mergeCell ref="A119:D119"/>
    <mergeCell ref="A83:L83"/>
    <mergeCell ref="A84:A87"/>
    <mergeCell ref="B84:B87"/>
    <mergeCell ref="C84:C87"/>
    <mergeCell ref="D84:E84"/>
    <mergeCell ref="F84:F87"/>
    <mergeCell ref="G84:L85"/>
    <mergeCell ref="D85:D87"/>
    <mergeCell ref="E85:E87"/>
    <mergeCell ref="G86:G87"/>
    <mergeCell ref="H86:H87"/>
    <mergeCell ref="I86:J86"/>
    <mergeCell ref="K86:K87"/>
    <mergeCell ref="L86:L87"/>
    <mergeCell ref="A49:B49"/>
    <mergeCell ref="A63:B63"/>
    <mergeCell ref="A89:B89"/>
    <mergeCell ref="A103:B103"/>
    <mergeCell ref="A38:D38"/>
  </mergeCells>
  <pageMargins left="0.31496062992125984" right="0.31496062992125984" top="0.74803149606299213" bottom="0.35433070866141736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1"/>
  <sheetViews>
    <sheetView workbookViewId="0">
      <selection activeCell="A81" sqref="A1:I81"/>
    </sheetView>
  </sheetViews>
  <sheetFormatPr defaultColWidth="9.140625" defaultRowHeight="15" x14ac:dyDescent="0.25"/>
  <cols>
    <col min="1" max="1" width="22.7109375" customWidth="1"/>
    <col min="2" max="2" width="10.7109375" customWidth="1"/>
    <col min="4" max="4" width="10.5703125" customWidth="1"/>
    <col min="5" max="5" width="12" customWidth="1"/>
    <col min="6" max="6" width="11.42578125" customWidth="1"/>
    <col min="7" max="7" width="12" customWidth="1"/>
    <col min="8" max="8" width="11" customWidth="1"/>
    <col min="9" max="9" width="13.5703125" customWidth="1"/>
  </cols>
  <sheetData>
    <row r="1" spans="1:9" x14ac:dyDescent="0.25">
      <c r="A1" s="94" t="s">
        <v>140</v>
      </c>
      <c r="B1" s="94"/>
      <c r="C1" s="94"/>
      <c r="D1" s="94"/>
      <c r="E1" s="94"/>
      <c r="F1" s="94"/>
      <c r="G1" s="94"/>
      <c r="H1" s="94"/>
      <c r="I1" s="94"/>
    </row>
    <row r="2" spans="1:9" x14ac:dyDescent="0.25">
      <c r="A2" s="128" t="s">
        <v>203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25">
      <c r="A3" s="118" t="s">
        <v>128</v>
      </c>
      <c r="B3" s="118" t="s">
        <v>137</v>
      </c>
      <c r="C3" s="118" t="s">
        <v>138</v>
      </c>
      <c r="D3" s="118" t="s">
        <v>123</v>
      </c>
      <c r="E3" s="118"/>
      <c r="F3" s="118"/>
      <c r="G3" s="118"/>
      <c r="H3" s="118"/>
      <c r="I3" s="118"/>
    </row>
    <row r="4" spans="1:9" ht="51.75" customHeight="1" x14ac:dyDescent="0.25">
      <c r="A4" s="118"/>
      <c r="B4" s="118"/>
      <c r="C4" s="118"/>
      <c r="D4" s="118" t="s">
        <v>135</v>
      </c>
      <c r="E4" s="118" t="s">
        <v>103</v>
      </c>
      <c r="F4" s="118" t="s">
        <v>104</v>
      </c>
      <c r="G4" s="118"/>
      <c r="H4" s="118" t="s">
        <v>105</v>
      </c>
      <c r="I4" s="118" t="s">
        <v>139</v>
      </c>
    </row>
    <row r="5" spans="1:9" ht="63.75" customHeight="1" x14ac:dyDescent="0.25">
      <c r="A5" s="118"/>
      <c r="B5" s="118"/>
      <c r="C5" s="118"/>
      <c r="D5" s="118"/>
      <c r="E5" s="118"/>
      <c r="F5" s="5" t="s">
        <v>106</v>
      </c>
      <c r="G5" s="5" t="s">
        <v>107</v>
      </c>
      <c r="H5" s="118"/>
      <c r="I5" s="118"/>
    </row>
    <row r="6" spans="1:9" ht="14.45" x14ac:dyDescent="0.3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 s="2" customFormat="1" x14ac:dyDescent="0.25">
      <c r="A7" s="129" t="s">
        <v>267</v>
      </c>
      <c r="B7" s="130"/>
      <c r="C7" s="11"/>
      <c r="D7" s="13">
        <f>SUM(D8:D13)</f>
        <v>155119</v>
      </c>
      <c r="E7" s="13">
        <f>SUM(E8:E13)</f>
        <v>155119</v>
      </c>
      <c r="F7" s="11"/>
      <c r="G7" s="11"/>
      <c r="H7" s="11"/>
      <c r="I7" s="11"/>
    </row>
    <row r="8" spans="1:9" s="2" customFormat="1" x14ac:dyDescent="0.25">
      <c r="A8" s="45" t="s">
        <v>220</v>
      </c>
      <c r="B8" s="35">
        <v>1</v>
      </c>
      <c r="C8" s="5">
        <v>0</v>
      </c>
      <c r="D8" s="3">
        <f t="shared" ref="D8:D13" si="0">E8</f>
        <v>0</v>
      </c>
      <c r="E8" s="3">
        <v>0</v>
      </c>
      <c r="F8" s="11"/>
      <c r="G8" s="11"/>
      <c r="H8" s="11"/>
      <c r="I8" s="11"/>
    </row>
    <row r="9" spans="1:9" ht="24" x14ac:dyDescent="0.25">
      <c r="A9" s="26" t="s">
        <v>202</v>
      </c>
      <c r="B9" s="5">
        <v>4</v>
      </c>
      <c r="C9" s="5">
        <f>D9/B9</f>
        <v>3515.5</v>
      </c>
      <c r="D9" s="3">
        <f t="shared" si="0"/>
        <v>14062</v>
      </c>
      <c r="E9" s="3">
        <v>14062</v>
      </c>
      <c r="F9" s="5"/>
      <c r="G9" s="5"/>
      <c r="H9" s="5"/>
      <c r="I9" s="5"/>
    </row>
    <row r="10" spans="1:9" x14ac:dyDescent="0.25">
      <c r="A10" s="26" t="s">
        <v>263</v>
      </c>
      <c r="B10" s="5"/>
      <c r="C10" s="5"/>
      <c r="D10" s="3">
        <f t="shared" si="0"/>
        <v>7337</v>
      </c>
      <c r="E10" s="3">
        <v>7337</v>
      </c>
      <c r="F10" s="5"/>
      <c r="G10" s="5"/>
      <c r="H10" s="5"/>
      <c r="I10" s="5"/>
    </row>
    <row r="11" spans="1:9" x14ac:dyDescent="0.25">
      <c r="A11" s="26" t="s">
        <v>264</v>
      </c>
      <c r="B11" s="5"/>
      <c r="C11" s="5"/>
      <c r="D11" s="3">
        <f t="shared" si="0"/>
        <v>64810</v>
      </c>
      <c r="E11" s="3">
        <v>64810</v>
      </c>
      <c r="F11" s="5"/>
      <c r="G11" s="5"/>
      <c r="H11" s="5"/>
      <c r="I11" s="5"/>
    </row>
    <row r="12" spans="1:9" ht="74.25" customHeight="1" x14ac:dyDescent="0.25">
      <c r="A12" s="7" t="s">
        <v>265</v>
      </c>
      <c r="B12" s="5">
        <v>1</v>
      </c>
      <c r="C12" s="3">
        <f>D12</f>
        <v>42800</v>
      </c>
      <c r="D12" s="3">
        <f t="shared" si="0"/>
        <v>42800</v>
      </c>
      <c r="E12" s="3">
        <v>42800</v>
      </c>
      <c r="F12" s="5"/>
      <c r="G12" s="5"/>
      <c r="H12" s="5"/>
      <c r="I12" s="5"/>
    </row>
    <row r="13" spans="1:9" ht="24" x14ac:dyDescent="0.25">
      <c r="A13" s="7" t="s">
        <v>189</v>
      </c>
      <c r="B13" s="5">
        <v>12</v>
      </c>
      <c r="C13" s="3">
        <f>D13/B13</f>
        <v>2175.8333333333335</v>
      </c>
      <c r="D13" s="3">
        <f t="shared" si="0"/>
        <v>26110</v>
      </c>
      <c r="E13" s="3">
        <v>26110</v>
      </c>
      <c r="F13" s="5"/>
      <c r="G13" s="5"/>
      <c r="H13" s="5"/>
      <c r="I13" s="5"/>
    </row>
    <row r="14" spans="1:9" s="2" customFormat="1" x14ac:dyDescent="0.25">
      <c r="A14" s="129" t="s">
        <v>266</v>
      </c>
      <c r="B14" s="130"/>
      <c r="C14" s="13"/>
      <c r="D14" s="13">
        <f>D15</f>
        <v>483120</v>
      </c>
      <c r="E14" s="13"/>
      <c r="F14" s="11"/>
      <c r="G14" s="11"/>
      <c r="H14" s="11"/>
      <c r="I14" s="13">
        <f>I15</f>
        <v>483120</v>
      </c>
    </row>
    <row r="15" spans="1:9" x14ac:dyDescent="0.25">
      <c r="A15" s="7" t="s">
        <v>168</v>
      </c>
      <c r="B15" s="5">
        <v>6</v>
      </c>
      <c r="C15" s="3">
        <f>D15/B15</f>
        <v>80520</v>
      </c>
      <c r="D15" s="3">
        <f>I15</f>
        <v>483120</v>
      </c>
      <c r="E15" s="3"/>
      <c r="F15" s="5"/>
      <c r="G15" s="5"/>
      <c r="H15" s="5"/>
      <c r="I15" s="3">
        <v>483120</v>
      </c>
    </row>
    <row r="16" spans="1:9" ht="15" customHeight="1" x14ac:dyDescent="0.25">
      <c r="A16" s="129" t="s">
        <v>268</v>
      </c>
      <c r="B16" s="130"/>
      <c r="C16" s="13"/>
      <c r="D16" s="13">
        <f>D17</f>
        <v>32200</v>
      </c>
      <c r="E16" s="13"/>
      <c r="F16" s="11"/>
      <c r="G16" s="11"/>
      <c r="H16" s="13">
        <f>H17</f>
        <v>32200</v>
      </c>
      <c r="I16" s="13"/>
    </row>
    <row r="17" spans="1:9" ht="72" x14ac:dyDescent="0.25">
      <c r="A17" s="7" t="s">
        <v>265</v>
      </c>
      <c r="B17" s="5">
        <v>1</v>
      </c>
      <c r="C17" s="3">
        <f>D17/B17</f>
        <v>32200</v>
      </c>
      <c r="D17" s="3">
        <f>H17</f>
        <v>32200</v>
      </c>
      <c r="E17" s="3"/>
      <c r="F17" s="5"/>
      <c r="G17" s="5"/>
      <c r="H17" s="3">
        <v>32200</v>
      </c>
      <c r="I17" s="3"/>
    </row>
    <row r="18" spans="1:9" ht="6.75" customHeight="1" x14ac:dyDescent="0.25">
      <c r="A18" s="7"/>
      <c r="B18" s="5"/>
      <c r="C18" s="3"/>
      <c r="D18" s="3"/>
      <c r="E18" s="3"/>
      <c r="F18" s="5"/>
      <c r="G18" s="5"/>
      <c r="H18" s="3"/>
      <c r="I18" s="3"/>
    </row>
    <row r="19" spans="1:9" s="2" customFormat="1" x14ac:dyDescent="0.25">
      <c r="A19" s="129" t="s">
        <v>269</v>
      </c>
      <c r="B19" s="130"/>
      <c r="C19" s="11"/>
      <c r="D19" s="13">
        <f>SUM(D20:D25)</f>
        <v>98587</v>
      </c>
      <c r="E19" s="13">
        <f>SUM(E20:E25)</f>
        <v>98587</v>
      </c>
      <c r="F19" s="11"/>
      <c r="G19" s="11"/>
      <c r="H19" s="11"/>
      <c r="I19" s="11"/>
    </row>
    <row r="20" spans="1:9" s="2" customFormat="1" x14ac:dyDescent="0.25">
      <c r="A20" s="45" t="s">
        <v>220</v>
      </c>
      <c r="B20" s="35">
        <v>1</v>
      </c>
      <c r="C20" s="5">
        <v>0</v>
      </c>
      <c r="D20" s="3">
        <f t="shared" ref="D20:D25" si="1">E20</f>
        <v>0</v>
      </c>
      <c r="E20" s="3">
        <v>0</v>
      </c>
      <c r="F20" s="11"/>
      <c r="G20" s="11"/>
      <c r="H20" s="11"/>
      <c r="I20" s="11"/>
    </row>
    <row r="21" spans="1:9" ht="24" x14ac:dyDescent="0.25">
      <c r="A21" s="26" t="s">
        <v>202</v>
      </c>
      <c r="B21" s="5">
        <v>4</v>
      </c>
      <c r="C21" s="5">
        <f>D21/B21</f>
        <v>2234.5</v>
      </c>
      <c r="D21" s="3">
        <f t="shared" si="1"/>
        <v>8938</v>
      </c>
      <c r="E21" s="3">
        <v>8938</v>
      </c>
      <c r="F21" s="5"/>
      <c r="G21" s="5"/>
      <c r="H21" s="5"/>
      <c r="I21" s="5"/>
    </row>
    <row r="22" spans="1:9" x14ac:dyDescent="0.25">
      <c r="A22" s="26" t="s">
        <v>263</v>
      </c>
      <c r="B22" s="5"/>
      <c r="C22" s="5"/>
      <c r="D22" s="3">
        <f t="shared" si="1"/>
        <v>4663</v>
      </c>
      <c r="E22" s="3">
        <v>4663</v>
      </c>
      <c r="F22" s="5"/>
      <c r="G22" s="5"/>
      <c r="H22" s="5"/>
      <c r="I22" s="5"/>
    </row>
    <row r="23" spans="1:9" x14ac:dyDescent="0.25">
      <c r="A23" s="26" t="s">
        <v>264</v>
      </c>
      <c r="B23" s="5"/>
      <c r="C23" s="5"/>
      <c r="D23" s="3">
        <f t="shared" si="1"/>
        <v>41190</v>
      </c>
      <c r="E23" s="3">
        <v>41190</v>
      </c>
      <c r="F23" s="5"/>
      <c r="G23" s="5"/>
      <c r="H23" s="5"/>
      <c r="I23" s="5"/>
    </row>
    <row r="24" spans="1:9" ht="74.25" customHeight="1" x14ac:dyDescent="0.25">
      <c r="A24" s="7" t="s">
        <v>265</v>
      </c>
      <c r="B24" s="5">
        <v>1</v>
      </c>
      <c r="C24" s="3">
        <f>D24</f>
        <v>27200</v>
      </c>
      <c r="D24" s="3">
        <f t="shared" si="1"/>
        <v>27200</v>
      </c>
      <c r="E24" s="3">
        <v>27200</v>
      </c>
      <c r="F24" s="5"/>
      <c r="G24" s="5"/>
      <c r="H24" s="5"/>
      <c r="I24" s="5"/>
    </row>
    <row r="25" spans="1:9" ht="24" x14ac:dyDescent="0.25">
      <c r="A25" s="7" t="s">
        <v>189</v>
      </c>
      <c r="B25" s="5">
        <v>12</v>
      </c>
      <c r="C25" s="3">
        <f>D25/B25</f>
        <v>1383</v>
      </c>
      <c r="D25" s="3">
        <f t="shared" si="1"/>
        <v>16596</v>
      </c>
      <c r="E25" s="3">
        <v>16596</v>
      </c>
      <c r="F25" s="5"/>
      <c r="G25" s="5"/>
      <c r="H25" s="5"/>
      <c r="I25" s="5"/>
    </row>
    <row r="26" spans="1:9" x14ac:dyDescent="0.25">
      <c r="A26" s="10" t="s">
        <v>122</v>
      </c>
      <c r="B26" s="11"/>
      <c r="C26" s="13"/>
      <c r="D26" s="13">
        <f>D7+D14+D16+D19</f>
        <v>769026</v>
      </c>
      <c r="E26" s="13">
        <f>E19+E7</f>
        <v>253706</v>
      </c>
      <c r="F26" s="13"/>
      <c r="G26" s="13"/>
      <c r="H26" s="13">
        <f>H16</f>
        <v>32200</v>
      </c>
      <c r="I26" s="13">
        <f>I14</f>
        <v>483120</v>
      </c>
    </row>
    <row r="27" spans="1:9" x14ac:dyDescent="0.25">
      <c r="A27" s="41"/>
    </row>
    <row r="28" spans="1:9" s="9" customFormat="1" ht="12" x14ac:dyDescent="0.2">
      <c r="A28" s="110" t="s">
        <v>205</v>
      </c>
      <c r="B28" s="110"/>
      <c r="C28" s="110"/>
      <c r="D28" s="110"/>
      <c r="E28" s="38"/>
      <c r="F28" s="38"/>
      <c r="G28" s="38"/>
    </row>
    <row r="29" spans="1:9" s="9" customFormat="1" ht="12" x14ac:dyDescent="0.2">
      <c r="A29" s="110" t="s">
        <v>206</v>
      </c>
      <c r="B29" s="110"/>
      <c r="C29" s="110"/>
      <c r="D29" s="110"/>
      <c r="E29" s="38"/>
      <c r="F29" s="38"/>
      <c r="G29" s="38"/>
    </row>
    <row r="30" spans="1:9" x14ac:dyDescent="0.25">
      <c r="A30" s="44"/>
    </row>
    <row r="31" spans="1:9" x14ac:dyDescent="0.25">
      <c r="A31" s="94" t="s">
        <v>140</v>
      </c>
      <c r="B31" s="94"/>
      <c r="C31" s="94"/>
      <c r="D31" s="94"/>
      <c r="E31" s="94"/>
      <c r="F31" s="94"/>
      <c r="G31" s="94"/>
      <c r="H31" s="94"/>
      <c r="I31" s="94"/>
    </row>
    <row r="32" spans="1:9" x14ac:dyDescent="0.25">
      <c r="A32" s="128" t="s">
        <v>214</v>
      </c>
      <c r="B32" s="128"/>
      <c r="C32" s="128"/>
      <c r="D32" s="128"/>
      <c r="E32" s="128"/>
      <c r="F32" s="128"/>
      <c r="G32" s="128"/>
      <c r="H32" s="128"/>
      <c r="I32" s="128"/>
    </row>
    <row r="33" spans="1:9" x14ac:dyDescent="0.25">
      <c r="A33" s="118" t="s">
        <v>128</v>
      </c>
      <c r="B33" s="118" t="s">
        <v>137</v>
      </c>
      <c r="C33" s="118" t="s">
        <v>138</v>
      </c>
      <c r="D33" s="118" t="s">
        <v>123</v>
      </c>
      <c r="E33" s="118"/>
      <c r="F33" s="118"/>
      <c r="G33" s="118"/>
      <c r="H33" s="118"/>
      <c r="I33" s="118"/>
    </row>
    <row r="34" spans="1:9" ht="51.75" customHeight="1" x14ac:dyDescent="0.25">
      <c r="A34" s="118"/>
      <c r="B34" s="118"/>
      <c r="C34" s="118"/>
      <c r="D34" s="118" t="s">
        <v>135</v>
      </c>
      <c r="E34" s="118" t="s">
        <v>103</v>
      </c>
      <c r="F34" s="118" t="s">
        <v>104</v>
      </c>
      <c r="G34" s="118"/>
      <c r="H34" s="118" t="s">
        <v>105</v>
      </c>
      <c r="I34" s="118" t="s">
        <v>139</v>
      </c>
    </row>
    <row r="35" spans="1:9" ht="63.75" customHeight="1" x14ac:dyDescent="0.25">
      <c r="A35" s="118"/>
      <c r="B35" s="118"/>
      <c r="C35" s="118"/>
      <c r="D35" s="118"/>
      <c r="E35" s="118"/>
      <c r="F35" s="5" t="s">
        <v>106</v>
      </c>
      <c r="G35" s="5" t="s">
        <v>107</v>
      </c>
      <c r="H35" s="118"/>
      <c r="I35" s="118"/>
    </row>
    <row r="36" spans="1:9" x14ac:dyDescent="0.25">
      <c r="A36" s="5">
        <v>1</v>
      </c>
      <c r="B36" s="5">
        <v>2</v>
      </c>
      <c r="C36" s="5">
        <v>3</v>
      </c>
      <c r="D36" s="5">
        <v>4</v>
      </c>
      <c r="E36" s="5">
        <v>5</v>
      </c>
      <c r="F36" s="5">
        <v>6</v>
      </c>
      <c r="G36" s="5">
        <v>7</v>
      </c>
      <c r="H36" s="5">
        <v>8</v>
      </c>
      <c r="I36" s="5">
        <v>9</v>
      </c>
    </row>
    <row r="37" spans="1:9" s="2" customFormat="1" x14ac:dyDescent="0.25">
      <c r="A37" s="129" t="s">
        <v>267</v>
      </c>
      <c r="B37" s="130"/>
      <c r="C37" s="11"/>
      <c r="D37" s="13">
        <f>SUM(D38:D43)</f>
        <v>155119</v>
      </c>
      <c r="E37" s="13">
        <f>SUM(E38:E43)</f>
        <v>155119</v>
      </c>
      <c r="F37" s="11"/>
      <c r="G37" s="11"/>
      <c r="H37" s="11"/>
      <c r="I37" s="11"/>
    </row>
    <row r="38" spans="1:9" s="2" customFormat="1" x14ac:dyDescent="0.25">
      <c r="A38" s="45" t="s">
        <v>220</v>
      </c>
      <c r="B38" s="35">
        <v>1</v>
      </c>
      <c r="C38" s="5">
        <v>0</v>
      </c>
      <c r="D38" s="3">
        <f t="shared" ref="D38:D43" si="2">E38</f>
        <v>0</v>
      </c>
      <c r="E38" s="3">
        <v>0</v>
      </c>
      <c r="F38" s="11"/>
      <c r="G38" s="11"/>
      <c r="H38" s="11"/>
      <c r="I38" s="11"/>
    </row>
    <row r="39" spans="1:9" ht="24" x14ac:dyDescent="0.25">
      <c r="A39" s="26" t="s">
        <v>202</v>
      </c>
      <c r="B39" s="5">
        <v>4</v>
      </c>
      <c r="C39" s="5">
        <f>D39/B39</f>
        <v>3515.5</v>
      </c>
      <c r="D39" s="3">
        <f t="shared" si="2"/>
        <v>14062</v>
      </c>
      <c r="E39" s="3">
        <v>14062</v>
      </c>
      <c r="F39" s="5"/>
      <c r="G39" s="5"/>
      <c r="H39" s="5"/>
      <c r="I39" s="5"/>
    </row>
    <row r="40" spans="1:9" x14ac:dyDescent="0.25">
      <c r="A40" s="26" t="s">
        <v>263</v>
      </c>
      <c r="B40" s="5"/>
      <c r="C40" s="5"/>
      <c r="D40" s="3">
        <f t="shared" si="2"/>
        <v>7337</v>
      </c>
      <c r="E40" s="3">
        <v>7337</v>
      </c>
      <c r="F40" s="5"/>
      <c r="G40" s="5"/>
      <c r="H40" s="5"/>
      <c r="I40" s="5"/>
    </row>
    <row r="41" spans="1:9" x14ac:dyDescent="0.25">
      <c r="A41" s="26" t="s">
        <v>264</v>
      </c>
      <c r="B41" s="5"/>
      <c r="C41" s="5"/>
      <c r="D41" s="3">
        <f t="shared" si="2"/>
        <v>64810</v>
      </c>
      <c r="E41" s="3">
        <v>64810</v>
      </c>
      <c r="F41" s="5"/>
      <c r="G41" s="5"/>
      <c r="H41" s="5"/>
      <c r="I41" s="5"/>
    </row>
    <row r="42" spans="1:9" ht="74.25" customHeight="1" x14ac:dyDescent="0.25">
      <c r="A42" s="7" t="s">
        <v>265</v>
      </c>
      <c r="B42" s="5">
        <v>1</v>
      </c>
      <c r="C42" s="3">
        <f>D42</f>
        <v>42800</v>
      </c>
      <c r="D42" s="3">
        <f t="shared" si="2"/>
        <v>42800</v>
      </c>
      <c r="E42" s="3">
        <v>42800</v>
      </c>
      <c r="F42" s="5"/>
      <c r="G42" s="5"/>
      <c r="H42" s="5"/>
      <c r="I42" s="5"/>
    </row>
    <row r="43" spans="1:9" ht="24" x14ac:dyDescent="0.25">
      <c r="A43" s="7" t="s">
        <v>189</v>
      </c>
      <c r="B43" s="5">
        <v>12</v>
      </c>
      <c r="C43" s="3">
        <f>D43/B43</f>
        <v>2175.8333333333335</v>
      </c>
      <c r="D43" s="3">
        <f t="shared" si="2"/>
        <v>26110</v>
      </c>
      <c r="E43" s="3">
        <v>26110</v>
      </c>
      <c r="F43" s="5"/>
      <c r="G43" s="5"/>
      <c r="H43" s="5"/>
      <c r="I43" s="5"/>
    </row>
    <row r="44" spans="1:9" ht="6.75" customHeight="1" x14ac:dyDescent="0.25">
      <c r="A44" s="7"/>
      <c r="B44" s="5"/>
      <c r="C44" s="3"/>
      <c r="D44" s="3"/>
      <c r="E44" s="3"/>
      <c r="F44" s="5"/>
      <c r="G44" s="5"/>
      <c r="H44" s="3"/>
      <c r="I44" s="3"/>
    </row>
    <row r="45" spans="1:9" s="2" customFormat="1" x14ac:dyDescent="0.25">
      <c r="A45" s="129" t="s">
        <v>269</v>
      </c>
      <c r="B45" s="130"/>
      <c r="C45" s="11"/>
      <c r="D45" s="13">
        <f>SUM(D46:D51)</f>
        <v>98587</v>
      </c>
      <c r="E45" s="13">
        <f>SUM(E46:E51)</f>
        <v>98587</v>
      </c>
      <c r="F45" s="11"/>
      <c r="G45" s="11"/>
      <c r="H45" s="11"/>
      <c r="I45" s="11"/>
    </row>
    <row r="46" spans="1:9" s="2" customFormat="1" x14ac:dyDescent="0.25">
      <c r="A46" s="45" t="s">
        <v>220</v>
      </c>
      <c r="B46" s="35">
        <v>1</v>
      </c>
      <c r="C46" s="5">
        <v>0</v>
      </c>
      <c r="D46" s="3">
        <f t="shared" ref="D46:D51" si="3">E46</f>
        <v>0</v>
      </c>
      <c r="E46" s="3">
        <v>0</v>
      </c>
      <c r="F46" s="11"/>
      <c r="G46" s="11"/>
      <c r="H46" s="11"/>
      <c r="I46" s="11"/>
    </row>
    <row r="47" spans="1:9" ht="24" x14ac:dyDescent="0.25">
      <c r="A47" s="26" t="s">
        <v>202</v>
      </c>
      <c r="B47" s="5">
        <v>4</v>
      </c>
      <c r="C47" s="5">
        <f>D47/B47</f>
        <v>2234.5</v>
      </c>
      <c r="D47" s="3">
        <f t="shared" si="3"/>
        <v>8938</v>
      </c>
      <c r="E47" s="3">
        <v>8938</v>
      </c>
      <c r="F47" s="5"/>
      <c r="G47" s="5"/>
      <c r="H47" s="5"/>
      <c r="I47" s="5"/>
    </row>
    <row r="48" spans="1:9" x14ac:dyDescent="0.25">
      <c r="A48" s="26" t="s">
        <v>263</v>
      </c>
      <c r="B48" s="5"/>
      <c r="C48" s="5"/>
      <c r="D48" s="3">
        <f t="shared" si="3"/>
        <v>4663</v>
      </c>
      <c r="E48" s="3">
        <v>4663</v>
      </c>
      <c r="F48" s="5"/>
      <c r="G48" s="5"/>
      <c r="H48" s="5"/>
      <c r="I48" s="5"/>
    </row>
    <row r="49" spans="1:9" x14ac:dyDescent="0.25">
      <c r="A49" s="26" t="s">
        <v>264</v>
      </c>
      <c r="B49" s="5"/>
      <c r="C49" s="5"/>
      <c r="D49" s="3">
        <f t="shared" si="3"/>
        <v>41190</v>
      </c>
      <c r="E49" s="3">
        <v>41190</v>
      </c>
      <c r="F49" s="5"/>
      <c r="G49" s="5"/>
      <c r="H49" s="5"/>
      <c r="I49" s="5"/>
    </row>
    <row r="50" spans="1:9" ht="74.25" customHeight="1" x14ac:dyDescent="0.25">
      <c r="A50" s="7" t="s">
        <v>265</v>
      </c>
      <c r="B50" s="5">
        <v>1</v>
      </c>
      <c r="C50" s="3">
        <f>D50</f>
        <v>27200</v>
      </c>
      <c r="D50" s="3">
        <f t="shared" si="3"/>
        <v>27200</v>
      </c>
      <c r="E50" s="3">
        <v>27200</v>
      </c>
      <c r="F50" s="5"/>
      <c r="G50" s="5"/>
      <c r="H50" s="5"/>
      <c r="I50" s="5"/>
    </row>
    <row r="51" spans="1:9" ht="24" x14ac:dyDescent="0.25">
      <c r="A51" s="7" t="s">
        <v>189</v>
      </c>
      <c r="B51" s="5">
        <v>12</v>
      </c>
      <c r="C51" s="3">
        <f>D51/B51</f>
        <v>1383</v>
      </c>
      <c r="D51" s="3">
        <f t="shared" si="3"/>
        <v>16596</v>
      </c>
      <c r="E51" s="3">
        <v>16596</v>
      </c>
      <c r="F51" s="5"/>
      <c r="G51" s="5"/>
      <c r="H51" s="5"/>
      <c r="I51" s="5"/>
    </row>
    <row r="52" spans="1:9" x14ac:dyDescent="0.25">
      <c r="A52" s="10" t="s">
        <v>122</v>
      </c>
      <c r="B52" s="11"/>
      <c r="C52" s="13"/>
      <c r="D52" s="13">
        <f>D45+D37</f>
        <v>253706</v>
      </c>
      <c r="E52" s="13">
        <f>E45+E37</f>
        <v>253706</v>
      </c>
      <c r="F52" s="13"/>
      <c r="G52" s="13"/>
      <c r="H52" s="13"/>
      <c r="I52" s="13"/>
    </row>
    <row r="53" spans="1:9" x14ac:dyDescent="0.25">
      <c r="A53" s="41"/>
    </row>
    <row r="54" spans="1:9" s="9" customFormat="1" ht="12" x14ac:dyDescent="0.2">
      <c r="A54" s="110" t="s">
        <v>205</v>
      </c>
      <c r="B54" s="110"/>
      <c r="C54" s="110"/>
      <c r="D54" s="110"/>
      <c r="E54" s="38"/>
      <c r="F54" s="38"/>
      <c r="G54" s="38"/>
    </row>
    <row r="55" spans="1:9" s="9" customFormat="1" ht="12" x14ac:dyDescent="0.2">
      <c r="A55" s="110" t="s">
        <v>206</v>
      </c>
      <c r="B55" s="110"/>
      <c r="C55" s="110"/>
      <c r="D55" s="110"/>
      <c r="E55" s="38"/>
      <c r="F55" s="38"/>
      <c r="G55" s="38"/>
    </row>
    <row r="56" spans="1:9" x14ac:dyDescent="0.25">
      <c r="A56" s="44"/>
    </row>
    <row r="57" spans="1:9" x14ac:dyDescent="0.25">
      <c r="A57" s="94" t="s">
        <v>140</v>
      </c>
      <c r="B57" s="94"/>
      <c r="C57" s="94"/>
      <c r="D57" s="94"/>
      <c r="E57" s="94"/>
      <c r="F57" s="94"/>
      <c r="G57" s="94"/>
      <c r="H57" s="94"/>
      <c r="I57" s="94"/>
    </row>
    <row r="58" spans="1:9" x14ac:dyDescent="0.25">
      <c r="A58" s="128" t="s">
        <v>270</v>
      </c>
      <c r="B58" s="128"/>
      <c r="C58" s="128"/>
      <c r="D58" s="128"/>
      <c r="E58" s="128"/>
      <c r="F58" s="128"/>
      <c r="G58" s="128"/>
      <c r="H58" s="128"/>
      <c r="I58" s="128"/>
    </row>
    <row r="59" spans="1:9" x14ac:dyDescent="0.25">
      <c r="A59" s="118" t="s">
        <v>128</v>
      </c>
      <c r="B59" s="118" t="s">
        <v>137</v>
      </c>
      <c r="C59" s="118" t="s">
        <v>138</v>
      </c>
      <c r="D59" s="118" t="s">
        <v>123</v>
      </c>
      <c r="E59" s="118"/>
      <c r="F59" s="118"/>
      <c r="G59" s="118"/>
      <c r="H59" s="118"/>
      <c r="I59" s="118"/>
    </row>
    <row r="60" spans="1:9" ht="51.75" customHeight="1" x14ac:dyDescent="0.25">
      <c r="A60" s="118"/>
      <c r="B60" s="118"/>
      <c r="C60" s="118"/>
      <c r="D60" s="118" t="s">
        <v>135</v>
      </c>
      <c r="E60" s="118" t="s">
        <v>103</v>
      </c>
      <c r="F60" s="118" t="s">
        <v>104</v>
      </c>
      <c r="G60" s="118"/>
      <c r="H60" s="118" t="s">
        <v>105</v>
      </c>
      <c r="I60" s="118" t="s">
        <v>139</v>
      </c>
    </row>
    <row r="61" spans="1:9" ht="63.75" customHeight="1" x14ac:dyDescent="0.25">
      <c r="A61" s="118"/>
      <c r="B61" s="118"/>
      <c r="C61" s="118"/>
      <c r="D61" s="118"/>
      <c r="E61" s="118"/>
      <c r="F61" s="5" t="s">
        <v>106</v>
      </c>
      <c r="G61" s="5" t="s">
        <v>107</v>
      </c>
      <c r="H61" s="118"/>
      <c r="I61" s="118"/>
    </row>
    <row r="62" spans="1:9" x14ac:dyDescent="0.25">
      <c r="A62" s="5">
        <v>1</v>
      </c>
      <c r="B62" s="5">
        <v>2</v>
      </c>
      <c r="C62" s="5">
        <v>3</v>
      </c>
      <c r="D62" s="5">
        <v>4</v>
      </c>
      <c r="E62" s="5">
        <v>5</v>
      </c>
      <c r="F62" s="5">
        <v>6</v>
      </c>
      <c r="G62" s="5">
        <v>7</v>
      </c>
      <c r="H62" s="5">
        <v>8</v>
      </c>
      <c r="I62" s="5">
        <v>9</v>
      </c>
    </row>
    <row r="63" spans="1:9" s="2" customFormat="1" x14ac:dyDescent="0.25">
      <c r="A63" s="129" t="s">
        <v>267</v>
      </c>
      <c r="B63" s="130"/>
      <c r="C63" s="11"/>
      <c r="D63" s="13">
        <f>SUM(D64:D69)</f>
        <v>155119</v>
      </c>
      <c r="E63" s="13">
        <f>SUM(E64:E69)</f>
        <v>155119</v>
      </c>
      <c r="F63" s="11"/>
      <c r="G63" s="11"/>
      <c r="H63" s="11"/>
      <c r="I63" s="11"/>
    </row>
    <row r="64" spans="1:9" s="2" customFormat="1" x14ac:dyDescent="0.25">
      <c r="A64" s="45" t="s">
        <v>220</v>
      </c>
      <c r="B64" s="35">
        <v>1</v>
      </c>
      <c r="C64" s="5">
        <v>0</v>
      </c>
      <c r="D64" s="3">
        <f t="shared" ref="D64:D69" si="4">E64</f>
        <v>0</v>
      </c>
      <c r="E64" s="3">
        <v>0</v>
      </c>
      <c r="F64" s="11"/>
      <c r="G64" s="11"/>
      <c r="H64" s="11"/>
      <c r="I64" s="11"/>
    </row>
    <row r="65" spans="1:9" ht="24" x14ac:dyDescent="0.25">
      <c r="A65" s="26" t="s">
        <v>202</v>
      </c>
      <c r="B65" s="5">
        <v>4</v>
      </c>
      <c r="C65" s="5">
        <f>D65/B65</f>
        <v>3515.5</v>
      </c>
      <c r="D65" s="3">
        <f t="shared" si="4"/>
        <v>14062</v>
      </c>
      <c r="E65" s="3">
        <v>14062</v>
      </c>
      <c r="F65" s="5"/>
      <c r="G65" s="5"/>
      <c r="H65" s="5"/>
      <c r="I65" s="5"/>
    </row>
    <row r="66" spans="1:9" x14ac:dyDescent="0.25">
      <c r="A66" s="26" t="s">
        <v>263</v>
      </c>
      <c r="B66" s="5"/>
      <c r="C66" s="5"/>
      <c r="D66" s="3">
        <f t="shared" si="4"/>
        <v>7337</v>
      </c>
      <c r="E66" s="3">
        <v>7337</v>
      </c>
      <c r="F66" s="5"/>
      <c r="G66" s="5"/>
      <c r="H66" s="5"/>
      <c r="I66" s="5"/>
    </row>
    <row r="67" spans="1:9" x14ac:dyDescent="0.25">
      <c r="A67" s="26" t="s">
        <v>264</v>
      </c>
      <c r="B67" s="5"/>
      <c r="C67" s="5"/>
      <c r="D67" s="3">
        <f t="shared" si="4"/>
        <v>64810</v>
      </c>
      <c r="E67" s="3">
        <v>64810</v>
      </c>
      <c r="F67" s="5"/>
      <c r="G67" s="5"/>
      <c r="H67" s="5"/>
      <c r="I67" s="5"/>
    </row>
    <row r="68" spans="1:9" ht="74.25" customHeight="1" x14ac:dyDescent="0.25">
      <c r="A68" s="7" t="s">
        <v>265</v>
      </c>
      <c r="B68" s="5">
        <v>1</v>
      </c>
      <c r="C68" s="3">
        <f>D68</f>
        <v>42800</v>
      </c>
      <c r="D68" s="3">
        <f t="shared" si="4"/>
        <v>42800</v>
      </c>
      <c r="E68" s="3">
        <v>42800</v>
      </c>
      <c r="F68" s="5"/>
      <c r="G68" s="5"/>
      <c r="H68" s="5"/>
      <c r="I68" s="5"/>
    </row>
    <row r="69" spans="1:9" ht="24" x14ac:dyDescent="0.25">
      <c r="A69" s="7" t="s">
        <v>189</v>
      </c>
      <c r="B69" s="5">
        <v>12</v>
      </c>
      <c r="C69" s="3">
        <f>D69/B69</f>
        <v>2175.8333333333335</v>
      </c>
      <c r="D69" s="3">
        <f t="shared" si="4"/>
        <v>26110</v>
      </c>
      <c r="E69" s="3">
        <v>26110</v>
      </c>
      <c r="F69" s="5"/>
      <c r="G69" s="5"/>
      <c r="H69" s="5"/>
      <c r="I69" s="5"/>
    </row>
    <row r="70" spans="1:9" ht="6.75" customHeight="1" x14ac:dyDescent="0.25">
      <c r="A70" s="7"/>
      <c r="B70" s="5"/>
      <c r="C70" s="3"/>
      <c r="D70" s="3"/>
      <c r="E70" s="3"/>
      <c r="F70" s="5"/>
      <c r="G70" s="5"/>
      <c r="H70" s="3"/>
      <c r="I70" s="3"/>
    </row>
    <row r="71" spans="1:9" s="2" customFormat="1" x14ac:dyDescent="0.25">
      <c r="A71" s="129" t="s">
        <v>269</v>
      </c>
      <c r="B71" s="130"/>
      <c r="C71" s="11"/>
      <c r="D71" s="13">
        <f>SUM(D72:D77)</f>
        <v>98587</v>
      </c>
      <c r="E71" s="13">
        <f>SUM(E72:E77)</f>
        <v>98587</v>
      </c>
      <c r="F71" s="11"/>
      <c r="G71" s="11"/>
      <c r="H71" s="11"/>
      <c r="I71" s="11"/>
    </row>
    <row r="72" spans="1:9" s="2" customFormat="1" x14ac:dyDescent="0.25">
      <c r="A72" s="45" t="s">
        <v>220</v>
      </c>
      <c r="B72" s="35">
        <v>1</v>
      </c>
      <c r="C72" s="5">
        <v>0</v>
      </c>
      <c r="D72" s="3">
        <f t="shared" ref="D72:D77" si="5">E72</f>
        <v>0</v>
      </c>
      <c r="E72" s="3">
        <v>0</v>
      </c>
      <c r="F72" s="11"/>
      <c r="G72" s="11"/>
      <c r="H72" s="11"/>
      <c r="I72" s="11"/>
    </row>
    <row r="73" spans="1:9" ht="24" x14ac:dyDescent="0.25">
      <c r="A73" s="26" t="s">
        <v>202</v>
      </c>
      <c r="B73" s="5">
        <v>4</v>
      </c>
      <c r="C73" s="5">
        <f>D73/B73</f>
        <v>2234.5</v>
      </c>
      <c r="D73" s="3">
        <f t="shared" si="5"/>
        <v>8938</v>
      </c>
      <c r="E73" s="3">
        <v>8938</v>
      </c>
      <c r="F73" s="5"/>
      <c r="G73" s="5"/>
      <c r="H73" s="5"/>
      <c r="I73" s="5"/>
    </row>
    <row r="74" spans="1:9" x14ac:dyDescent="0.25">
      <c r="A74" s="26" t="s">
        <v>263</v>
      </c>
      <c r="B74" s="5"/>
      <c r="C74" s="5"/>
      <c r="D74" s="3">
        <f t="shared" si="5"/>
        <v>4663</v>
      </c>
      <c r="E74" s="3">
        <v>4663</v>
      </c>
      <c r="F74" s="5"/>
      <c r="G74" s="5"/>
      <c r="H74" s="5"/>
      <c r="I74" s="5"/>
    </row>
    <row r="75" spans="1:9" x14ac:dyDescent="0.25">
      <c r="A75" s="26" t="s">
        <v>264</v>
      </c>
      <c r="B75" s="5"/>
      <c r="C75" s="5"/>
      <c r="D75" s="3">
        <f t="shared" si="5"/>
        <v>41190</v>
      </c>
      <c r="E75" s="3">
        <v>41190</v>
      </c>
      <c r="F75" s="5"/>
      <c r="G75" s="5"/>
      <c r="H75" s="5"/>
      <c r="I75" s="5"/>
    </row>
    <row r="76" spans="1:9" ht="74.25" customHeight="1" x14ac:dyDescent="0.25">
      <c r="A76" s="7" t="s">
        <v>265</v>
      </c>
      <c r="B76" s="5">
        <v>1</v>
      </c>
      <c r="C76" s="3">
        <f>D76</f>
        <v>27200</v>
      </c>
      <c r="D76" s="3">
        <f t="shared" si="5"/>
        <v>27200</v>
      </c>
      <c r="E76" s="3">
        <v>27200</v>
      </c>
      <c r="F76" s="5"/>
      <c r="G76" s="5"/>
      <c r="H76" s="5"/>
      <c r="I76" s="5"/>
    </row>
    <row r="77" spans="1:9" ht="24" x14ac:dyDescent="0.25">
      <c r="A77" s="7" t="s">
        <v>189</v>
      </c>
      <c r="B77" s="5">
        <v>12</v>
      </c>
      <c r="C77" s="3">
        <f>D77/B77</f>
        <v>1383</v>
      </c>
      <c r="D77" s="3">
        <f t="shared" si="5"/>
        <v>16596</v>
      </c>
      <c r="E77" s="3">
        <v>16596</v>
      </c>
      <c r="F77" s="5"/>
      <c r="G77" s="5"/>
      <c r="H77" s="5"/>
      <c r="I77" s="5"/>
    </row>
    <row r="78" spans="1:9" x14ac:dyDescent="0.25">
      <c r="A78" s="10" t="s">
        <v>122</v>
      </c>
      <c r="B78" s="11"/>
      <c r="C78" s="13"/>
      <c r="D78" s="13">
        <f>D71+D63</f>
        <v>253706</v>
      </c>
      <c r="E78" s="13">
        <f>E71+E63</f>
        <v>253706</v>
      </c>
      <c r="F78" s="13"/>
      <c r="G78" s="13"/>
      <c r="H78" s="13"/>
      <c r="I78" s="13"/>
    </row>
    <row r="79" spans="1:9" x14ac:dyDescent="0.25">
      <c r="A79" s="41"/>
    </row>
    <row r="80" spans="1:9" s="9" customFormat="1" ht="12" x14ac:dyDescent="0.2">
      <c r="A80" s="110" t="s">
        <v>205</v>
      </c>
      <c r="B80" s="110"/>
      <c r="C80" s="110"/>
      <c r="D80" s="110"/>
      <c r="E80" s="38"/>
      <c r="F80" s="38"/>
      <c r="G80" s="38"/>
    </row>
    <row r="81" spans="1:7" s="9" customFormat="1" ht="12" x14ac:dyDescent="0.2">
      <c r="A81" s="110" t="s">
        <v>206</v>
      </c>
      <c r="B81" s="110"/>
      <c r="C81" s="110"/>
      <c r="D81" s="110"/>
      <c r="E81" s="38"/>
      <c r="F81" s="38"/>
      <c r="G81" s="38"/>
    </row>
  </sheetData>
  <mergeCells count="47">
    <mergeCell ref="A1:I1"/>
    <mergeCell ref="A2:I2"/>
    <mergeCell ref="A3:A5"/>
    <mergeCell ref="B3:B5"/>
    <mergeCell ref="C3:C5"/>
    <mergeCell ref="D3:I3"/>
    <mergeCell ref="D4:D5"/>
    <mergeCell ref="E4:E5"/>
    <mergeCell ref="F4:G4"/>
    <mergeCell ref="H4:H5"/>
    <mergeCell ref="I4:I5"/>
    <mergeCell ref="A16:B16"/>
    <mergeCell ref="A29:D29"/>
    <mergeCell ref="A28:D28"/>
    <mergeCell ref="A7:B7"/>
    <mergeCell ref="A14:B14"/>
    <mergeCell ref="A19:B19"/>
    <mergeCell ref="I60:I61"/>
    <mergeCell ref="A37:B37"/>
    <mergeCell ref="A31:I31"/>
    <mergeCell ref="A32:I32"/>
    <mergeCell ref="A33:A35"/>
    <mergeCell ref="B33:B35"/>
    <mergeCell ref="C33:C35"/>
    <mergeCell ref="D33:I33"/>
    <mergeCell ref="D34:D35"/>
    <mergeCell ref="E34:E35"/>
    <mergeCell ref="F34:G34"/>
    <mergeCell ref="H34:H35"/>
    <mergeCell ref="I34:I35"/>
    <mergeCell ref="A45:B45"/>
    <mergeCell ref="A63:B63"/>
    <mergeCell ref="A71:B71"/>
    <mergeCell ref="A80:D80"/>
    <mergeCell ref="A81:D81"/>
    <mergeCell ref="A54:D54"/>
    <mergeCell ref="A55:D55"/>
    <mergeCell ref="A57:I57"/>
    <mergeCell ref="A58:I58"/>
    <mergeCell ref="A59:A61"/>
    <mergeCell ref="B59:B61"/>
    <mergeCell ref="C59:C61"/>
    <mergeCell ref="D59:I59"/>
    <mergeCell ref="D60:D61"/>
    <mergeCell ref="E60:E61"/>
    <mergeCell ref="F60:G60"/>
    <mergeCell ref="H60:H61"/>
  </mergeCells>
  <pageMargins left="0.31496062992125984" right="0.31496062992125984" top="0.74803149606299213" bottom="0.35433070866141736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9"/>
  <sheetViews>
    <sheetView workbookViewId="0">
      <selection activeCell="A50" sqref="A1:G50"/>
    </sheetView>
  </sheetViews>
  <sheetFormatPr defaultRowHeight="15" x14ac:dyDescent="0.25"/>
  <cols>
    <col min="1" max="1" width="39.7109375" customWidth="1"/>
    <col min="2" max="2" width="12" customWidth="1"/>
    <col min="3" max="3" width="12.85546875" customWidth="1"/>
    <col min="4" max="4" width="12.28515625" customWidth="1"/>
    <col min="5" max="5" width="12.7109375" customWidth="1"/>
    <col min="6" max="6" width="15.28515625" customWidth="1"/>
    <col min="7" max="7" width="14.7109375" customWidth="1"/>
  </cols>
  <sheetData>
    <row r="1" spans="1:7" x14ac:dyDescent="0.25">
      <c r="A1" s="94" t="s">
        <v>142</v>
      </c>
      <c r="B1" s="94"/>
      <c r="C1" s="94"/>
      <c r="D1" s="94"/>
      <c r="E1" s="94"/>
      <c r="F1" s="94"/>
      <c r="G1" s="94"/>
    </row>
    <row r="2" spans="1:7" x14ac:dyDescent="0.25">
      <c r="A2" s="128" t="s">
        <v>199</v>
      </c>
      <c r="B2" s="128"/>
      <c r="C2" s="128"/>
      <c r="D2" s="128"/>
      <c r="E2" s="128"/>
      <c r="F2" s="128"/>
    </row>
    <row r="4" spans="1:7" ht="15" customHeight="1" x14ac:dyDescent="0.25">
      <c r="A4" s="118" t="s">
        <v>141</v>
      </c>
      <c r="B4" s="139" t="s">
        <v>123</v>
      </c>
      <c r="C4" s="140"/>
      <c r="D4" s="140"/>
      <c r="E4" s="140"/>
      <c r="F4" s="140"/>
      <c r="G4" s="141"/>
    </row>
    <row r="5" spans="1:7" ht="37.35" customHeight="1" x14ac:dyDescent="0.25">
      <c r="A5" s="118"/>
      <c r="B5" s="118" t="s">
        <v>135</v>
      </c>
      <c r="C5" s="118" t="s">
        <v>103</v>
      </c>
      <c r="D5" s="118" t="s">
        <v>104</v>
      </c>
      <c r="E5" s="118"/>
      <c r="F5" s="118" t="s">
        <v>105</v>
      </c>
      <c r="G5" s="124" t="s">
        <v>139</v>
      </c>
    </row>
    <row r="6" spans="1:7" ht="48.2" customHeight="1" x14ac:dyDescent="0.25">
      <c r="A6" s="118"/>
      <c r="B6" s="118"/>
      <c r="C6" s="118"/>
      <c r="D6" s="5" t="s">
        <v>106</v>
      </c>
      <c r="E6" s="5" t="s">
        <v>107</v>
      </c>
      <c r="F6" s="118"/>
      <c r="G6" s="125"/>
    </row>
    <row r="7" spans="1:7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32">
        <v>7</v>
      </c>
    </row>
    <row r="8" spans="1:7" x14ac:dyDescent="0.25">
      <c r="A8" s="11" t="s">
        <v>196</v>
      </c>
      <c r="B8" s="13">
        <f>B9+B11+B13</f>
        <v>290800</v>
      </c>
      <c r="C8" s="13">
        <f>C9+C11</f>
        <v>290000</v>
      </c>
      <c r="D8" s="5"/>
      <c r="E8" s="5"/>
      <c r="F8" s="40">
        <f>F13</f>
        <v>800</v>
      </c>
      <c r="G8" s="32"/>
    </row>
    <row r="9" spans="1:7" s="2" customFormat="1" x14ac:dyDescent="0.25">
      <c r="A9" s="16" t="s">
        <v>271</v>
      </c>
      <c r="B9" s="13">
        <f>SUM(B10)</f>
        <v>177307</v>
      </c>
      <c r="C9" s="13">
        <f>C10</f>
        <v>177307</v>
      </c>
      <c r="D9" s="11"/>
      <c r="E9" s="11"/>
      <c r="F9" s="11"/>
      <c r="G9" s="31"/>
    </row>
    <row r="10" spans="1:7" x14ac:dyDescent="0.25">
      <c r="A10" s="7" t="s">
        <v>215</v>
      </c>
      <c r="B10" s="3">
        <f>C10</f>
        <v>177307</v>
      </c>
      <c r="C10" s="3">
        <v>177307</v>
      </c>
      <c r="D10" s="5"/>
      <c r="E10" s="5"/>
      <c r="F10" s="5"/>
      <c r="G10" s="33"/>
    </row>
    <row r="11" spans="1:7" s="2" customFormat="1" x14ac:dyDescent="0.25">
      <c r="A11" s="16" t="s">
        <v>273</v>
      </c>
      <c r="B11" s="13">
        <f>SUM(B12)</f>
        <v>112693</v>
      </c>
      <c r="C11" s="13">
        <f>C12</f>
        <v>112693</v>
      </c>
      <c r="D11" s="11"/>
      <c r="E11" s="11"/>
      <c r="F11" s="11"/>
      <c r="G11" s="31"/>
    </row>
    <row r="12" spans="1:7" x14ac:dyDescent="0.25">
      <c r="A12" s="7" t="s">
        <v>215</v>
      </c>
      <c r="B12" s="3">
        <f>C12</f>
        <v>112693</v>
      </c>
      <c r="C12" s="3">
        <v>112693</v>
      </c>
      <c r="D12" s="5"/>
      <c r="E12" s="5"/>
      <c r="F12" s="5"/>
      <c r="G12" s="33"/>
    </row>
    <row r="13" spans="1:7" s="2" customFormat="1" x14ac:dyDescent="0.25">
      <c r="A13" s="16" t="s">
        <v>274</v>
      </c>
      <c r="B13" s="13">
        <f>F13</f>
        <v>800</v>
      </c>
      <c r="C13" s="13">
        <v>0</v>
      </c>
      <c r="D13" s="11"/>
      <c r="E13" s="11"/>
      <c r="F13" s="40">
        <f>F14</f>
        <v>800</v>
      </c>
      <c r="G13" s="31"/>
    </row>
    <row r="14" spans="1:7" x14ac:dyDescent="0.25">
      <c r="A14" s="7" t="s">
        <v>272</v>
      </c>
      <c r="B14" s="3">
        <f>F14</f>
        <v>800</v>
      </c>
      <c r="C14" s="3">
        <v>0</v>
      </c>
      <c r="D14" s="5"/>
      <c r="E14" s="5"/>
      <c r="F14" s="8">
        <v>800</v>
      </c>
      <c r="G14" s="33"/>
    </row>
    <row r="15" spans="1:7" ht="6.75" customHeight="1" x14ac:dyDescent="0.25">
      <c r="A15" s="39"/>
    </row>
    <row r="16" spans="1:7" s="9" customFormat="1" ht="12" x14ac:dyDescent="0.2">
      <c r="A16" s="110" t="s">
        <v>205</v>
      </c>
      <c r="B16" s="110"/>
      <c r="C16" s="110"/>
      <c r="D16" s="110"/>
      <c r="E16" s="38"/>
      <c r="F16" s="38"/>
      <c r="G16" s="38"/>
    </row>
    <row r="17" spans="1:7" s="9" customFormat="1" ht="12" x14ac:dyDescent="0.2">
      <c r="A17" s="110" t="s">
        <v>206</v>
      </c>
      <c r="B17" s="110"/>
      <c r="C17" s="110"/>
      <c r="D17" s="110"/>
      <c r="E17" s="38"/>
      <c r="F17" s="38"/>
      <c r="G17" s="38"/>
    </row>
    <row r="18" spans="1:7" x14ac:dyDescent="0.25">
      <c r="A18" s="41"/>
    </row>
    <row r="19" spans="1:7" x14ac:dyDescent="0.25">
      <c r="A19" s="94" t="s">
        <v>142</v>
      </c>
      <c r="B19" s="94"/>
      <c r="C19" s="94"/>
      <c r="D19" s="94"/>
      <c r="E19" s="94"/>
      <c r="F19" s="94"/>
      <c r="G19" s="94"/>
    </row>
    <row r="20" spans="1:7" x14ac:dyDescent="0.25">
      <c r="A20" s="128" t="s">
        <v>216</v>
      </c>
      <c r="B20" s="128"/>
      <c r="C20" s="128"/>
      <c r="D20" s="128"/>
      <c r="E20" s="128"/>
      <c r="F20" s="128"/>
    </row>
    <row r="22" spans="1:7" ht="15" customHeight="1" x14ac:dyDescent="0.25">
      <c r="A22" s="118" t="s">
        <v>141</v>
      </c>
      <c r="B22" s="139" t="s">
        <v>123</v>
      </c>
      <c r="C22" s="140"/>
      <c r="D22" s="140"/>
      <c r="E22" s="140"/>
      <c r="F22" s="140"/>
      <c r="G22" s="141"/>
    </row>
    <row r="23" spans="1:7" ht="37.35" customHeight="1" x14ac:dyDescent="0.25">
      <c r="A23" s="118"/>
      <c r="B23" s="118" t="s">
        <v>135</v>
      </c>
      <c r="C23" s="118" t="s">
        <v>103</v>
      </c>
      <c r="D23" s="118" t="s">
        <v>104</v>
      </c>
      <c r="E23" s="118"/>
      <c r="F23" s="118" t="s">
        <v>105</v>
      </c>
      <c r="G23" s="124" t="s">
        <v>139</v>
      </c>
    </row>
    <row r="24" spans="1:7" ht="48.2" customHeight="1" x14ac:dyDescent="0.25">
      <c r="A24" s="118"/>
      <c r="B24" s="118"/>
      <c r="C24" s="118"/>
      <c r="D24" s="5" t="s">
        <v>106</v>
      </c>
      <c r="E24" s="5" t="s">
        <v>107</v>
      </c>
      <c r="F24" s="118"/>
      <c r="G24" s="125"/>
    </row>
    <row r="25" spans="1:7" x14ac:dyDescent="0.25">
      <c r="A25" s="5">
        <v>1</v>
      </c>
      <c r="B25" s="5">
        <v>2</v>
      </c>
      <c r="C25" s="5">
        <v>3</v>
      </c>
      <c r="D25" s="5">
        <v>4</v>
      </c>
      <c r="E25" s="5">
        <v>5</v>
      </c>
      <c r="F25" s="5">
        <v>6</v>
      </c>
      <c r="G25" s="32">
        <v>7</v>
      </c>
    </row>
    <row r="26" spans="1:7" x14ac:dyDescent="0.25">
      <c r="A26" s="11" t="s">
        <v>196</v>
      </c>
      <c r="B26" s="13">
        <f>B27+B29</f>
        <v>290000</v>
      </c>
      <c r="C26" s="13">
        <f>C27+C29</f>
        <v>290000</v>
      </c>
      <c r="D26" s="5"/>
      <c r="E26" s="5"/>
      <c r="F26" s="40"/>
      <c r="G26" s="32"/>
    </row>
    <row r="27" spans="1:7" s="2" customFormat="1" x14ac:dyDescent="0.25">
      <c r="A27" s="16" t="s">
        <v>271</v>
      </c>
      <c r="B27" s="13">
        <f>SUM(B28)</f>
        <v>177307</v>
      </c>
      <c r="C27" s="13">
        <f>C28</f>
        <v>177307</v>
      </c>
      <c r="D27" s="11"/>
      <c r="E27" s="11"/>
      <c r="F27" s="11"/>
      <c r="G27" s="31"/>
    </row>
    <row r="28" spans="1:7" x14ac:dyDescent="0.25">
      <c r="A28" s="7" t="s">
        <v>215</v>
      </c>
      <c r="B28" s="3">
        <f>C28</f>
        <v>177307</v>
      </c>
      <c r="C28" s="3">
        <v>177307</v>
      </c>
      <c r="D28" s="5"/>
      <c r="E28" s="5"/>
      <c r="F28" s="5"/>
      <c r="G28" s="33"/>
    </row>
    <row r="29" spans="1:7" s="2" customFormat="1" x14ac:dyDescent="0.25">
      <c r="A29" s="16" t="s">
        <v>273</v>
      </c>
      <c r="B29" s="13">
        <f>SUM(B30)</f>
        <v>112693</v>
      </c>
      <c r="C29" s="13">
        <f>C30</f>
        <v>112693</v>
      </c>
      <c r="D29" s="11"/>
      <c r="E29" s="11"/>
      <c r="F29" s="11"/>
      <c r="G29" s="31"/>
    </row>
    <row r="30" spans="1:7" x14ac:dyDescent="0.25">
      <c r="A30" s="7" t="s">
        <v>215</v>
      </c>
      <c r="B30" s="3">
        <f>C30</f>
        <v>112693</v>
      </c>
      <c r="C30" s="3">
        <v>112693</v>
      </c>
      <c r="D30" s="5"/>
      <c r="E30" s="5"/>
      <c r="F30" s="5"/>
      <c r="G30" s="33"/>
    </row>
    <row r="31" spans="1:7" ht="6.75" customHeight="1" x14ac:dyDescent="0.25">
      <c r="A31" s="39"/>
    </row>
    <row r="32" spans="1:7" s="9" customFormat="1" ht="12" x14ac:dyDescent="0.2">
      <c r="A32" s="110" t="s">
        <v>205</v>
      </c>
      <c r="B32" s="110"/>
      <c r="C32" s="110"/>
      <c r="D32" s="110"/>
      <c r="E32" s="38"/>
      <c r="F32" s="38"/>
      <c r="G32" s="38"/>
    </row>
    <row r="33" spans="1:7" s="9" customFormat="1" ht="12" x14ac:dyDescent="0.2">
      <c r="A33" s="110" t="s">
        <v>206</v>
      </c>
      <c r="B33" s="110"/>
      <c r="C33" s="110"/>
      <c r="D33" s="110"/>
      <c r="E33" s="38"/>
      <c r="F33" s="38"/>
      <c r="G33" s="38"/>
    </row>
    <row r="35" spans="1:7" x14ac:dyDescent="0.25">
      <c r="A35" s="94" t="s">
        <v>142</v>
      </c>
      <c r="B35" s="94"/>
      <c r="C35" s="94"/>
      <c r="D35" s="94"/>
      <c r="E35" s="94"/>
      <c r="F35" s="94"/>
      <c r="G35" s="94"/>
    </row>
    <row r="36" spans="1:7" x14ac:dyDescent="0.25">
      <c r="A36" s="128" t="s">
        <v>275</v>
      </c>
      <c r="B36" s="128"/>
      <c r="C36" s="128"/>
      <c r="D36" s="128"/>
      <c r="E36" s="128"/>
      <c r="F36" s="128"/>
    </row>
    <row r="38" spans="1:7" ht="15" customHeight="1" x14ac:dyDescent="0.25">
      <c r="A38" s="118" t="s">
        <v>141</v>
      </c>
      <c r="B38" s="139" t="s">
        <v>123</v>
      </c>
      <c r="C38" s="140"/>
      <c r="D38" s="140"/>
      <c r="E38" s="140"/>
      <c r="F38" s="140"/>
      <c r="G38" s="141"/>
    </row>
    <row r="39" spans="1:7" ht="37.35" customHeight="1" x14ac:dyDescent="0.25">
      <c r="A39" s="118"/>
      <c r="B39" s="118" t="s">
        <v>135</v>
      </c>
      <c r="C39" s="118" t="s">
        <v>103</v>
      </c>
      <c r="D39" s="118" t="s">
        <v>104</v>
      </c>
      <c r="E39" s="118"/>
      <c r="F39" s="118" t="s">
        <v>105</v>
      </c>
      <c r="G39" s="124" t="s">
        <v>139</v>
      </c>
    </row>
    <row r="40" spans="1:7" ht="48.2" customHeight="1" x14ac:dyDescent="0.25">
      <c r="A40" s="118"/>
      <c r="B40" s="118"/>
      <c r="C40" s="118"/>
      <c r="D40" s="5" t="s">
        <v>106</v>
      </c>
      <c r="E40" s="5" t="s">
        <v>107</v>
      </c>
      <c r="F40" s="118"/>
      <c r="G40" s="125"/>
    </row>
    <row r="41" spans="1:7" x14ac:dyDescent="0.25">
      <c r="A41" s="5">
        <v>1</v>
      </c>
      <c r="B41" s="5">
        <v>2</v>
      </c>
      <c r="C41" s="5">
        <v>3</v>
      </c>
      <c r="D41" s="5">
        <v>4</v>
      </c>
      <c r="E41" s="5">
        <v>5</v>
      </c>
      <c r="F41" s="5">
        <v>6</v>
      </c>
      <c r="G41" s="32">
        <v>7</v>
      </c>
    </row>
    <row r="42" spans="1:7" x14ac:dyDescent="0.25">
      <c r="A42" s="11" t="s">
        <v>196</v>
      </c>
      <c r="B42" s="13">
        <f>B43+B45</f>
        <v>290000</v>
      </c>
      <c r="C42" s="13">
        <f>C43+C45</f>
        <v>290000</v>
      </c>
      <c r="D42" s="5"/>
      <c r="E42" s="5"/>
      <c r="F42" s="40"/>
      <c r="G42" s="32"/>
    </row>
    <row r="43" spans="1:7" s="2" customFormat="1" x14ac:dyDescent="0.25">
      <c r="A43" s="16" t="s">
        <v>271</v>
      </c>
      <c r="B43" s="13">
        <f>SUM(B44)</f>
        <v>177307</v>
      </c>
      <c r="C43" s="13">
        <f>C44</f>
        <v>177307</v>
      </c>
      <c r="D43" s="11"/>
      <c r="E43" s="11"/>
      <c r="F43" s="11"/>
      <c r="G43" s="31"/>
    </row>
    <row r="44" spans="1:7" x14ac:dyDescent="0.25">
      <c r="A44" s="7" t="s">
        <v>215</v>
      </c>
      <c r="B44" s="3">
        <f>C44</f>
        <v>177307</v>
      </c>
      <c r="C44" s="3">
        <v>177307</v>
      </c>
      <c r="D44" s="5"/>
      <c r="E44" s="5"/>
      <c r="F44" s="5"/>
      <c r="G44" s="33"/>
    </row>
    <row r="45" spans="1:7" s="2" customFormat="1" x14ac:dyDescent="0.25">
      <c r="A45" s="16" t="s">
        <v>273</v>
      </c>
      <c r="B45" s="13">
        <f>SUM(B46)</f>
        <v>112693</v>
      </c>
      <c r="C45" s="13">
        <f>C46</f>
        <v>112693</v>
      </c>
      <c r="D45" s="11"/>
      <c r="E45" s="11"/>
      <c r="F45" s="11"/>
      <c r="G45" s="31"/>
    </row>
    <row r="46" spans="1:7" x14ac:dyDescent="0.25">
      <c r="A46" s="7" t="s">
        <v>215</v>
      </c>
      <c r="B46" s="3">
        <f>C46</f>
        <v>112693</v>
      </c>
      <c r="C46" s="3">
        <v>112693</v>
      </c>
      <c r="D46" s="5"/>
      <c r="E46" s="5"/>
      <c r="F46" s="5"/>
      <c r="G46" s="33"/>
    </row>
    <row r="47" spans="1:7" ht="6.75" customHeight="1" x14ac:dyDescent="0.25">
      <c r="A47" s="39"/>
    </row>
    <row r="48" spans="1:7" s="9" customFormat="1" ht="12" x14ac:dyDescent="0.2">
      <c r="A48" s="110" t="s">
        <v>205</v>
      </c>
      <c r="B48" s="110"/>
      <c r="C48" s="110"/>
      <c r="D48" s="110"/>
      <c r="E48" s="38"/>
      <c r="F48" s="38"/>
      <c r="G48" s="38"/>
    </row>
    <row r="49" spans="1:7" s="9" customFormat="1" ht="12" x14ac:dyDescent="0.2">
      <c r="A49" s="110" t="s">
        <v>206</v>
      </c>
      <c r="B49" s="110"/>
      <c r="C49" s="110"/>
      <c r="D49" s="110"/>
      <c r="E49" s="38"/>
      <c r="F49" s="38"/>
      <c r="G49" s="38"/>
    </row>
  </sheetData>
  <mergeCells count="33">
    <mergeCell ref="A1:G1"/>
    <mergeCell ref="A2:F2"/>
    <mergeCell ref="F5:F6"/>
    <mergeCell ref="A16:D16"/>
    <mergeCell ref="A4:A6"/>
    <mergeCell ref="B5:B6"/>
    <mergeCell ref="C5:C6"/>
    <mergeCell ref="D5:E5"/>
    <mergeCell ref="A38:A40"/>
    <mergeCell ref="F39:F40"/>
    <mergeCell ref="G39:G40"/>
    <mergeCell ref="G5:G6"/>
    <mergeCell ref="B4:G4"/>
    <mergeCell ref="B39:B40"/>
    <mergeCell ref="C39:C40"/>
    <mergeCell ref="A32:D32"/>
    <mergeCell ref="A33:D33"/>
    <mergeCell ref="B38:G38"/>
    <mergeCell ref="D39:E39"/>
    <mergeCell ref="A49:D49"/>
    <mergeCell ref="A17:D17"/>
    <mergeCell ref="A19:G19"/>
    <mergeCell ref="A20:F20"/>
    <mergeCell ref="A22:A24"/>
    <mergeCell ref="B22:G22"/>
    <mergeCell ref="B23:B24"/>
    <mergeCell ref="C23:C24"/>
    <mergeCell ref="D23:E23"/>
    <mergeCell ref="F23:F24"/>
    <mergeCell ref="G23:G24"/>
    <mergeCell ref="A48:D48"/>
    <mergeCell ref="A35:G35"/>
    <mergeCell ref="A36:F36"/>
  </mergeCells>
  <pageMargins left="0.31496062992125984" right="0.31496062992125984" top="0.74803149606299213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титул</vt:lpstr>
      <vt:lpstr>р 1</vt:lpstr>
      <vt:lpstr>р 2</vt:lpstr>
      <vt:lpstr>т 1(211)</vt:lpstr>
      <vt:lpstr>т 3(221)</vt:lpstr>
      <vt:lpstr>т 5(223)</vt:lpstr>
      <vt:lpstr>т 7(225)</vt:lpstr>
      <vt:lpstr>т 8(226)</vt:lpstr>
      <vt:lpstr>т 9(290)</vt:lpstr>
      <vt:lpstr>т 10(310)</vt:lpstr>
      <vt:lpstr>т 11(340)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2024-01-11T09:53:34Z</dcterms:modified>
</cp:coreProperties>
</file>